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VLIAK/"/>
    </mc:Choice>
  </mc:AlternateContent>
  <xr:revisionPtr revIDLastSave="7" documentId="8_{D06B51A2-1F3C-41B5-BC23-662B1B596BA2}" xr6:coauthVersionLast="47" xr6:coauthVersionMax="47" xr10:uidLastSave="{E091960D-0DE1-41CD-889B-1DEB177C4BCD}"/>
  <workbookProtection workbookAlgorithmName="SHA-512" workbookHashValue="1jPUAD2Txn7TeT2j2jqu/5cbovulIpKAXaB6Z29tMY+rdSiq2wxBMIys9jSOuEmBgG1x41i6xyMaRx1L+xHHEg==" workbookSaltValue="Wt//IdURuIxhOqxr2zIrZQ==" workbookSpinCount="100000" lockStructure="1"/>
  <bookViews>
    <workbookView xWindow="-120" yWindow="-120" windowWidth="38640" windowHeight="21240" xr2:uid="{FEDDB016-D3E6-4906-8654-3DA0114FF16D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I113" i="1"/>
  <c r="H113" i="1"/>
  <c r="C113" i="1"/>
  <c r="I112" i="1"/>
  <c r="H112" i="1"/>
  <c r="C112" i="1"/>
  <c r="H110" i="1"/>
  <c r="H109" i="1"/>
  <c r="I106" i="1"/>
  <c r="H106" i="1"/>
  <c r="C106" i="1"/>
  <c r="I105" i="1"/>
  <c r="H105" i="1"/>
  <c r="C105" i="1"/>
  <c r="H103" i="1"/>
  <c r="H102" i="1"/>
  <c r="I19" i="1"/>
  <c r="H36" i="1" l="1"/>
  <c r="H40" i="1"/>
  <c r="I32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17" i="1"/>
  <c r="H115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B4" i="1"/>
  <c r="K56" i="1" l="1"/>
  <c r="I21" i="1"/>
  <c r="I84" i="1"/>
  <c r="I83" i="1"/>
  <c r="I71" i="1"/>
  <c r="I99" i="1"/>
  <c r="I98" i="1"/>
  <c r="I92" i="1"/>
  <c r="I91" i="1"/>
  <c r="I115" i="1" l="1"/>
  <c r="I23" i="1"/>
  <c r="I24" i="1" s="1"/>
  <c r="I47" i="1" s="1"/>
  <c r="I117" i="1" l="1"/>
  <c r="F30" i="1" l="1"/>
  <c r="E6" i="2" s="1"/>
  <c r="K117" i="1"/>
  <c r="K47" i="1"/>
  <c r="D118" i="1"/>
  <c r="E5" i="2" l="1"/>
  <c r="K30" i="1" s="1"/>
  <c r="F7" i="2"/>
  <c r="E8" i="2"/>
  <c r="E7" i="2"/>
  <c r="F8" i="2"/>
  <c r="K118" i="1" l="1"/>
</calcChain>
</file>

<file path=xl/sharedStrings.xml><?xml version="1.0" encoding="utf-8"?>
<sst xmlns="http://schemas.openxmlformats.org/spreadsheetml/2006/main" count="182" uniqueCount="99">
  <si>
    <t>&lt;Naam aanvragende organisatie&gt;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</si>
  <si>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</si>
  <si>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</si>
  <si>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Vul de bedragen inclusief BTW in.</t>
  </si>
  <si>
    <t>Waar is je organisatie gevestigd?</t>
  </si>
  <si>
    <t>Europees Nederland</t>
  </si>
  <si>
    <t>In welke valuta vul je je begroting in?</t>
  </si>
  <si>
    <t>€</t>
  </si>
  <si>
    <t>Euro, Amerikaanse Dollar, Caribische Gulden en of Antilliaanse Gulden</t>
  </si>
  <si>
    <t xml:space="preserve">Berekening kosten project </t>
  </si>
  <si>
    <t>Personele lasten</t>
  </si>
  <si>
    <t>Bedrag</t>
  </si>
  <si>
    <t xml:space="preserve">Toelichting </t>
  </si>
  <si>
    <t xml:space="preserve">Medewerkers </t>
  </si>
  <si>
    <t>Uurtarief</t>
  </si>
  <si>
    <t>Aantal uren</t>
  </si>
  <si>
    <t>Totaal</t>
  </si>
  <si>
    <t xml:space="preserve">&lt;naam persoon, functie&gt; </t>
  </si>
  <si>
    <t>&lt;omschrijving en specificatie van activiteiten die uitgevoerd worden&gt;</t>
  </si>
  <si>
    <t>Inzet externe profesionals</t>
  </si>
  <si>
    <t xml:space="preserve">Overige personele lasten </t>
  </si>
  <si>
    <t>&lt;naam persoon, functie en organisatie&gt;</t>
  </si>
  <si>
    <t xml:space="preserve">Totaal personele lasten </t>
  </si>
  <si>
    <t>Materiaalkosten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</si>
  <si>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</si>
  <si>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</si>
  <si>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</si>
  <si>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</si>
  <si>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</si>
  <si>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</si>
  <si>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</si>
  <si>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 xml:space="preserve">Totaal materiaalkosten </t>
  </si>
  <si>
    <t>Algemene lasten</t>
  </si>
  <si>
    <t>Kantoorkosten</t>
  </si>
  <si>
    <t>&lt;omschrijving kosten &gt;</t>
  </si>
  <si>
    <t>Algemene bedrijfslasten t.b.v. het project</t>
  </si>
  <si>
    <t>Reis- en verblijfkosten</t>
  </si>
  <si>
    <t>&lt; vul reis- en verblijfkosten in&gt;</t>
  </si>
  <si>
    <t>&lt;omschrijving reden van reis&gt;</t>
  </si>
  <si>
    <t>Publiciteitskosten</t>
  </si>
  <si>
    <t>&lt;publiciteitskosten&gt;</t>
  </si>
  <si>
    <t>&lt;omwisselkosten&gt;</t>
  </si>
  <si>
    <t>&lt;vertaalkosten&gt;</t>
  </si>
  <si>
    <t>&lt;vul overige kosten in&gt;</t>
  </si>
  <si>
    <t>Totaal algemene lasten</t>
  </si>
  <si>
    <t>Totaal kosten project</t>
  </si>
  <si>
    <t xml:space="preserve">Berekening baten project </t>
  </si>
  <si>
    <t>Aangevraagd subsidiebedag van Fonds voor Cultuurparticipatie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</si>
  <si>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</si>
  <si>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</si>
  <si>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</si>
  <si>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</si>
  <si>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</si>
  <si>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</si>
  <si>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</si>
  <si>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</si>
  <si>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</si>
  <si>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</si>
  <si>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</si>
  <si>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&lt;Eigen bijdrage deelnemers, kaartverkoop, etc&gt;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</si>
  <si>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</si>
  <si>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</si>
  <si>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</si>
  <si>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</si>
  <si>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</si>
  <si>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</si>
  <si>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inzet uren  &lt;omschrijving&gt;</t>
  </si>
  <si>
    <t>eigen bijdragen samenwerkingspartners</t>
  </si>
  <si>
    <t>&lt;naam partner 1&gt;</t>
  </si>
  <si>
    <t>&lt;naam partner 2&gt;</t>
  </si>
  <si>
    <t xml:space="preserve">Totaal eigen bijdrage </t>
  </si>
  <si>
    <t>Totaal baten project</t>
  </si>
  <si>
    <t>% bijdrage Fonds voor Cultuurparticipatie ****</t>
  </si>
  <si>
    <t>Type</t>
  </si>
  <si>
    <t>Van toepassing op</t>
  </si>
  <si>
    <t>Vul deze kolom in</t>
  </si>
  <si>
    <t>Berekening Blad1 voldoet</t>
  </si>
  <si>
    <t>Berekening Blad1 uitkomst</t>
  </si>
  <si>
    <t>Naam Regeling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</si>
  <si>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</si>
  <si>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</si>
  <si>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</si>
  <si>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</si>
  <si>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</si>
  <si>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</si>
  <si>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</si>
  <si>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</si>
  <si>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</si>
  <si>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</si>
  <si>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</si>
  <si>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</si>
  <si>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</si>
  <si>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</si>
  <si>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</si>
  <si>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&lt;Naam Project&gt;</t>
  </si>
  <si>
    <t>&lt;naam partner 3&gt;</t>
  </si>
  <si>
    <t>&lt;naam partner 4&gt;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</si>
  <si>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K voor een toelichting.</t>
    </r>
  </si>
  <si>
    <t>Begroting VLIAK (2025): Inhoudelijke versterking infrastructuur op thema's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</si>
</sst>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  <font>
      <sz val="11"/>
      <color rgb="FFFF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41" fillId="2" borderId="0" xfId="0" applyFont="1" applyFill="1" applyProtection="1">
      <protection locked="0"/>
    </xf>
    <xf numFmtId="0" fontId="40" fillId="2" borderId="0" xfId="0" applyFont="1" applyFill="1" applyProtection="1">
      <protection locked="0"/>
    </xf>
    <xf numFmtId="3" fontId="25" fillId="2" borderId="0" xfId="0" applyNumberFormat="1" applyFont="1" applyFill="1" applyProtection="1">
      <protection locked="0"/>
    </xf>
    <xf numFmtId="3" fontId="26" fillId="2" borderId="0" xfId="0" applyNumberFormat="1" applyFont="1" applyFill="1" applyProtection="1">
      <protection locked="0"/>
    </xf>
    <xf numFmtId="3" fontId="7" fillId="2" borderId="0" xfId="0" applyNumberFormat="1" applyFont="1" applyFill="1" applyProtection="1">
      <protection locked="0"/>
    </xf>
    <xf numFmtId="0" fontId="17" fillId="2" borderId="0" xfId="0" applyFont="1" applyFill="1" applyAlignment="1" applyProtection="1">
      <alignment horizontal="left"/>
      <protection locked="0"/>
    </xf>
    <xf numFmtId="3" fontId="17" fillId="2" borderId="0" xfId="0" applyNumberFormat="1" applyFont="1" applyFill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left"/>
      <protection locked="0"/>
    </xf>
    <xf numFmtId="166" fontId="17" fillId="2" borderId="0" xfId="0" applyNumberFormat="1" applyFont="1" applyFill="1" applyAlignment="1" applyProtection="1">
      <alignment horizontal="left"/>
      <protection locked="0"/>
    </xf>
    <xf numFmtId="3" fontId="11" fillId="4" borderId="0" xfId="0" applyNumberFormat="1" applyFont="1" applyFill="1" applyAlignment="1" applyProtection="1">
      <alignment horizontal="left"/>
      <protection locked="0"/>
    </xf>
    <xf numFmtId="49" fontId="17" fillId="2" borderId="0" xfId="0" applyNumberFormat="1" applyFont="1" applyFill="1" applyProtection="1">
      <protection locked="0"/>
    </xf>
    <xf numFmtId="3" fontId="17" fillId="2" borderId="0" xfId="0" applyNumberFormat="1" applyFont="1" applyFill="1" applyProtection="1">
      <protection locked="0"/>
    </xf>
    <xf numFmtId="0" fontId="17" fillId="2" borderId="0" xfId="0" applyFont="1" applyFill="1" applyProtection="1">
      <protection locked="0"/>
    </xf>
    <xf numFmtId="49" fontId="25" fillId="2" borderId="0" xfId="0" applyNumberFormat="1" applyFont="1" applyFill="1" applyProtection="1">
      <protection locked="0"/>
    </xf>
    <xf numFmtId="0" fontId="25" fillId="2" borderId="1" xfId="0" applyFont="1" applyFill="1" applyBorder="1" applyAlignment="1" applyProtection="1">
      <alignment horizontal="left"/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3" fontId="8" fillId="2" borderId="0" xfId="0" applyNumberFormat="1" applyFont="1" applyFill="1" applyAlignment="1" applyProtection="1">
      <alignment horizontal="left"/>
      <protection locked="0"/>
    </xf>
    <xf numFmtId="3" fontId="4" fillId="5" borderId="0" xfId="0" applyNumberFormat="1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3" fontId="4" fillId="5" borderId="0" xfId="2" applyNumberFormat="1" applyFont="1" applyFill="1" applyAlignment="1" applyProtection="1">
      <alignment horizontal="left"/>
      <protection locked="0"/>
    </xf>
    <xf numFmtId="49" fontId="8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3" fontId="8" fillId="2" borderId="0" xfId="0" applyNumberFormat="1" applyFont="1" applyFill="1" applyProtection="1">
      <protection locked="0"/>
    </xf>
    <xf numFmtId="0" fontId="2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8" fillId="2" borderId="0" xfId="0" applyFont="1" applyFill="1"/>
    <xf numFmtId="3" fontId="3" fillId="2" borderId="0" xfId="0" applyNumberFormat="1" applyFont="1" applyFill="1" applyAlignment="1">
      <alignment horizontal="left"/>
    </xf>
    <xf numFmtId="0" fontId="10" fillId="2" borderId="0" xfId="0" applyFont="1" applyFill="1"/>
    <xf numFmtId="0" fontId="3" fillId="0" borderId="0" xfId="0" applyFont="1"/>
    <xf numFmtId="3" fontId="2" fillId="2" borderId="0" xfId="0" applyNumberFormat="1" applyFont="1" applyFill="1"/>
    <xf numFmtId="0" fontId="11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0" fontId="29" fillId="2" borderId="0" xfId="0" applyFont="1" applyFill="1"/>
    <xf numFmtId="0" fontId="3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31" fillId="2" borderId="0" xfId="0" applyFont="1" applyFill="1"/>
    <xf numFmtId="0" fontId="3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3" fontId="16" fillId="4" borderId="0" xfId="0" applyNumberFormat="1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33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1" fontId="8" fillId="2" borderId="0" xfId="0" applyNumberFormat="1" applyFont="1" applyFill="1" applyAlignment="1">
      <alignment horizontal="left"/>
    </xf>
    <xf numFmtId="1" fontId="27" fillId="2" borderId="0" xfId="0" applyNumberFormat="1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3" fontId="4" fillId="5" borderId="0" xfId="0" applyNumberFormat="1" applyFont="1" applyFill="1" applyAlignment="1">
      <alignment horizontal="left"/>
    </xf>
    <xf numFmtId="0" fontId="39" fillId="5" borderId="0" xfId="0" applyFont="1" applyFill="1" applyAlignment="1">
      <alignment horizontal="left"/>
    </xf>
    <xf numFmtId="0" fontId="17" fillId="0" borderId="0" xfId="0" applyFont="1"/>
    <xf numFmtId="3" fontId="4" fillId="4" borderId="0" xfId="0" applyNumberFormat="1" applyFont="1" applyFill="1" applyAlignment="1">
      <alignment horizontal="left"/>
    </xf>
    <xf numFmtId="0" fontId="34" fillId="4" borderId="0" xfId="0" applyFont="1" applyFill="1" applyAlignment="1">
      <alignment horizontal="left"/>
    </xf>
    <xf numFmtId="3" fontId="18" fillId="5" borderId="0" xfId="0" applyNumberFormat="1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19" fillId="5" borderId="0" xfId="0" applyFont="1" applyFill="1" applyAlignment="1">
      <alignment horizontal="left"/>
    </xf>
    <xf numFmtId="3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3" fontId="8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>
      <alignment horizontal="left"/>
    </xf>
    <xf numFmtId="0" fontId="13" fillId="0" borderId="0" xfId="0" applyFont="1"/>
    <xf numFmtId="0" fontId="38" fillId="0" borderId="0" xfId="0" applyFont="1"/>
    <xf numFmtId="3" fontId="13" fillId="0" borderId="0" xfId="0" applyNumberFormat="1" applyFont="1"/>
    <xf numFmtId="0" fontId="7" fillId="0" borderId="0" xfId="0" applyFont="1"/>
    <xf numFmtId="0" fontId="31" fillId="0" borderId="0" xfId="0" applyFont="1"/>
    <xf numFmtId="3" fontId="7" fillId="0" borderId="0" xfId="0" applyNumberFormat="1" applyFont="1" applyAlignment="1">
      <alignment horizontal="left"/>
    </xf>
    <xf numFmtId="0" fontId="10" fillId="0" borderId="0" xfId="0" applyFont="1"/>
    <xf numFmtId="3" fontId="7" fillId="0" borderId="0" xfId="0" applyNumberFormat="1" applyFont="1"/>
    <xf numFmtId="0" fontId="14" fillId="3" borderId="0" xfId="0" applyFont="1" applyFill="1"/>
    <xf numFmtId="0" fontId="11" fillId="3" borderId="0" xfId="0" applyFont="1" applyFill="1"/>
    <xf numFmtId="3" fontId="14" fillId="3" borderId="0" xfId="0" applyNumberFormat="1" applyFont="1" applyFill="1"/>
    <xf numFmtId="0" fontId="35" fillId="3" borderId="0" xfId="0" applyFont="1" applyFill="1"/>
    <xf numFmtId="3" fontId="14" fillId="3" borderId="0" xfId="0" applyNumberFormat="1" applyFont="1" applyFill="1" applyAlignment="1">
      <alignment horizontal="left"/>
    </xf>
    <xf numFmtId="0" fontId="10" fillId="3" borderId="0" xfId="0" applyFont="1" applyFill="1"/>
    <xf numFmtId="0" fontId="14" fillId="2" borderId="0" xfId="0" applyFont="1" applyFill="1"/>
    <xf numFmtId="3" fontId="14" fillId="2" borderId="0" xfId="0" applyNumberFormat="1" applyFont="1" applyFill="1"/>
    <xf numFmtId="0" fontId="35" fillId="2" borderId="0" xfId="0" applyFont="1" applyFill="1"/>
    <xf numFmtId="3" fontId="14" fillId="2" borderId="0" xfId="0" applyNumberFormat="1" applyFont="1" applyFill="1" applyAlignment="1">
      <alignment horizontal="left"/>
    </xf>
    <xf numFmtId="49" fontId="23" fillId="4" borderId="0" xfId="0" applyNumberFormat="1" applyFont="1" applyFill="1"/>
    <xf numFmtId="3" fontId="23" fillId="4" borderId="0" xfId="0" applyNumberFormat="1" applyFont="1" applyFill="1"/>
    <xf numFmtId="49" fontId="36" fillId="4" borderId="0" xfId="0" applyNumberFormat="1" applyFont="1" applyFill="1"/>
    <xf numFmtId="0" fontId="3" fillId="4" borderId="0" xfId="0" applyFont="1" applyFill="1"/>
    <xf numFmtId="49" fontId="10" fillId="4" borderId="0" xfId="0" applyNumberFormat="1" applyFont="1" applyFill="1"/>
    <xf numFmtId="49" fontId="23" fillId="2" borderId="0" xfId="0" applyNumberFormat="1" applyFont="1" applyFill="1"/>
    <xf numFmtId="3" fontId="23" fillId="2" borderId="0" xfId="0" applyNumberFormat="1" applyFont="1" applyFill="1"/>
    <xf numFmtId="49" fontId="36" fillId="2" borderId="0" xfId="0" applyNumberFormat="1" applyFont="1" applyFill="1"/>
    <xf numFmtId="3" fontId="23" fillId="2" borderId="0" xfId="0" applyNumberFormat="1" applyFont="1" applyFill="1" applyAlignment="1">
      <alignment horizontal="left"/>
    </xf>
    <xf numFmtId="49" fontId="10" fillId="2" borderId="0" xfId="0" applyNumberFormat="1" applyFont="1" applyFill="1"/>
    <xf numFmtId="3" fontId="3" fillId="5" borderId="0" xfId="0" applyNumberFormat="1" applyFont="1" applyFill="1"/>
    <xf numFmtId="0" fontId="3" fillId="5" borderId="0" xfId="0" applyFont="1" applyFill="1"/>
    <xf numFmtId="0" fontId="8" fillId="5" borderId="0" xfId="0" applyFont="1" applyFill="1"/>
    <xf numFmtId="0" fontId="10" fillId="5" borderId="0" xfId="0" applyFont="1" applyFill="1"/>
    <xf numFmtId="0" fontId="4" fillId="4" borderId="0" xfId="0" applyFont="1" applyFill="1"/>
    <xf numFmtId="3" fontId="3" fillId="4" borderId="0" xfId="0" applyNumberFormat="1" applyFont="1" applyFill="1"/>
    <xf numFmtId="0" fontId="8" fillId="4" borderId="0" xfId="0" applyFont="1" applyFill="1"/>
    <xf numFmtId="0" fontId="10" fillId="4" borderId="0" xfId="0" applyFont="1" applyFill="1"/>
    <xf numFmtId="49" fontId="17" fillId="2" borderId="0" xfId="0" applyNumberFormat="1" applyFont="1" applyFill="1"/>
    <xf numFmtId="3" fontId="17" fillId="2" borderId="0" xfId="0" applyNumberFormat="1" applyFont="1" applyFill="1"/>
    <xf numFmtId="0" fontId="17" fillId="2" borderId="0" xfId="0" applyFont="1" applyFill="1"/>
    <xf numFmtId="0" fontId="22" fillId="2" borderId="0" xfId="0" applyFont="1" applyFill="1"/>
    <xf numFmtId="49" fontId="8" fillId="2" borderId="0" xfId="0" applyNumberFormat="1" applyFont="1" applyFill="1"/>
    <xf numFmtId="0" fontId="4" fillId="5" borderId="0" xfId="0" applyFont="1" applyFill="1"/>
    <xf numFmtId="0" fontId="17" fillId="5" borderId="0" xfId="0" applyFont="1" applyFill="1"/>
    <xf numFmtId="3" fontId="16" fillId="5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8" fillId="2" borderId="1" xfId="0" applyFont="1" applyFill="1" applyBorder="1" applyAlignment="1">
      <alignment horizontal="left"/>
    </xf>
    <xf numFmtId="3" fontId="8" fillId="2" borderId="0" xfId="0" applyNumberFormat="1" applyFont="1" applyFill="1"/>
    <xf numFmtId="0" fontId="27" fillId="2" borderId="0" xfId="0" applyFont="1" applyFill="1"/>
    <xf numFmtId="49" fontId="4" fillId="4" borderId="0" xfId="0" applyNumberFormat="1" applyFont="1" applyFill="1"/>
    <xf numFmtId="3" fontId="18" fillId="4" borderId="0" xfId="0" applyNumberFormat="1" applyFont="1" applyFill="1"/>
    <xf numFmtId="0" fontId="18" fillId="4" borderId="0" xfId="0" applyFont="1" applyFill="1"/>
    <xf numFmtId="49" fontId="21" fillId="2" borderId="0" xfId="0" applyNumberFormat="1" applyFont="1" applyFill="1"/>
    <xf numFmtId="166" fontId="20" fillId="2" borderId="0" xfId="0" applyNumberFormat="1" applyFont="1" applyFill="1" applyAlignment="1">
      <alignment horizontal="right"/>
    </xf>
    <xf numFmtId="0" fontId="20" fillId="2" borderId="0" xfId="0" applyFont="1" applyFill="1"/>
    <xf numFmtId="0" fontId="37" fillId="2" borderId="0" xfId="0" applyFont="1" applyFill="1"/>
    <xf numFmtId="3" fontId="3" fillId="0" borderId="0" xfId="0" applyNumberFormat="1" applyFont="1"/>
    <xf numFmtId="0" fontId="8" fillId="0" borderId="0" xfId="0" applyFont="1"/>
    <xf numFmtId="3" fontId="3" fillId="0" borderId="0" xfId="0" applyNumberFormat="1" applyFont="1" applyAlignment="1">
      <alignment horizontal="left"/>
    </xf>
    <xf numFmtId="0" fontId="22" fillId="0" borderId="0" xfId="0" applyFont="1"/>
    <xf numFmtId="0" fontId="5" fillId="0" borderId="0" xfId="0" applyFont="1"/>
    <xf numFmtId="0" fontId="12" fillId="0" borderId="0" xfId="0" applyFont="1"/>
    <xf numFmtId="0" fontId="28" fillId="0" borderId="0" xfId="0" applyFont="1"/>
    <xf numFmtId="0" fontId="42" fillId="0" borderId="0" xfId="0" applyFont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422275</xdr:colOff>
      <xdr:row>1</xdr:row>
      <xdr:rowOff>132292</xdr:rowOff>
    </xdr:from>
    <xdr:to>
      <xdr:col>8</xdr:col>
      <xdr:colOff>369359</xdr:colOff>
      <xdr:row>8</xdr:row>
      <xdr:rowOff>94192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6108" y="280459"/>
          <a:ext cx="2169584" cy="1824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20"/>
  <sheetViews>
    <sheetView showGridLines="0" tabSelected="1" zoomScale="90" zoomScaleNormal="90" workbookViewId="0">
      <selection activeCell="B20" sqref="B20"/>
    </sheetView>
  </sheetViews>
  <sheetFormatPr defaultColWidth="9.140625" defaultRowHeight="15" x14ac:dyDescent="0.25"/>
  <cols>
    <col min="1" max="1" width="3.5703125" style="47" customWidth="1"/>
    <col min="2" max="2" width="80.28515625" style="47" customWidth="1"/>
    <col min="3" max="3" width="4.7109375" style="171" customWidth="1"/>
    <col min="4" max="4" width="18.28515625" style="167" customWidth="1"/>
    <col min="5" max="5" width="16.42578125" style="47" customWidth="1"/>
    <col min="6" max="7" width="14.28515625" style="47" customWidth="1"/>
    <col min="8" max="8" width="4.7109375" style="172" customWidth="1"/>
    <col min="9" max="9" width="20.5703125" style="169" customWidth="1"/>
    <col min="10" max="10" width="76.7109375" style="47" customWidth="1"/>
    <col min="11" max="11" width="48" style="173" customWidth="1"/>
    <col min="12" max="16384" width="9.140625" style="47"/>
  </cols>
  <sheetData>
    <row r="1" spans="2:11" ht="12" customHeight="1" x14ac:dyDescent="0.7">
      <c r="B1" s="41"/>
      <c r="C1" s="41"/>
      <c r="D1" s="42"/>
      <c r="E1" s="43"/>
      <c r="F1" s="43"/>
      <c r="G1" s="43"/>
      <c r="H1" s="44"/>
      <c r="I1" s="45"/>
      <c r="J1" s="43"/>
      <c r="K1" s="46"/>
    </row>
    <row r="2" spans="2:11" ht="46.5" x14ac:dyDescent="0.7">
      <c r="B2" s="4" t="s">
        <v>94</v>
      </c>
      <c r="C2" s="41"/>
      <c r="D2" s="48"/>
      <c r="E2" s="41"/>
      <c r="F2" s="43"/>
      <c r="G2" s="43"/>
      <c r="H2" s="44"/>
      <c r="I2" s="45"/>
      <c r="J2" s="43"/>
      <c r="K2" s="46"/>
    </row>
    <row r="3" spans="2:11" ht="21" x14ac:dyDescent="0.35">
      <c r="B3" s="5" t="s">
        <v>0</v>
      </c>
      <c r="C3" s="49"/>
      <c r="D3" s="50"/>
      <c r="E3" s="51"/>
      <c r="F3" s="43"/>
      <c r="G3" s="43"/>
      <c r="H3" s="44"/>
      <c r="I3" s="45"/>
      <c r="J3" s="43"/>
      <c r="K3" s="46"/>
    </row>
    <row r="4" spans="2:11" ht="19.5" x14ac:dyDescent="0.3">
      <c r="B4" s="52" t="str">
        <f>'Verstopt invulblad'!C2</f>
        <v>Begroting VLIAK (2025): Inhoudelijke versterking infrastructuur op thema's</v>
      </c>
      <c r="C4" s="52"/>
      <c r="D4" s="42"/>
      <c r="E4" s="43"/>
      <c r="F4" s="43"/>
      <c r="G4" s="43"/>
      <c r="H4" s="44"/>
      <c r="I4" s="45"/>
      <c r="J4" s="43"/>
      <c r="K4" s="46"/>
    </row>
    <row r="5" spans="2:11" x14ac:dyDescent="0.25">
      <c r="B5" s="53"/>
      <c r="C5" s="53"/>
      <c r="D5" s="54"/>
      <c r="E5" s="55"/>
      <c r="F5" s="55"/>
      <c r="G5" s="55"/>
      <c r="H5" s="56"/>
      <c r="I5" s="57"/>
      <c r="J5" s="43"/>
      <c r="K5" s="46"/>
    </row>
    <row r="6" spans="2:11" x14ac:dyDescent="0.25">
      <c r="B6" s="58" t="s">
        <v>1</v>
      </c>
      <c r="C6" s="58"/>
      <c r="D6" s="54"/>
      <c r="E6" s="55"/>
      <c r="F6" s="55"/>
      <c r="G6" s="55"/>
      <c r="H6" s="56"/>
      <c r="I6" s="57"/>
      <c r="J6" s="43"/>
      <c r="K6" s="46"/>
    </row>
    <row r="7" spans="2:11" x14ac:dyDescent="0.25">
      <c r="B7" s="58" t="s">
        <v>2</v>
      </c>
      <c r="C7" s="58"/>
      <c r="D7" s="54"/>
      <c r="E7" s="55"/>
      <c r="F7" s="55"/>
      <c r="G7" s="55"/>
      <c r="H7" s="56"/>
      <c r="I7" s="57"/>
      <c r="J7" s="43"/>
      <c r="K7" s="46"/>
    </row>
    <row r="8" spans="2:11" x14ac:dyDescent="0.25">
      <c r="B8" s="59" t="s">
        <v>97</v>
      </c>
      <c r="C8" s="59"/>
      <c r="D8" s="54"/>
      <c r="E8" s="55"/>
      <c r="F8" s="55"/>
      <c r="G8" s="55"/>
      <c r="H8" s="56"/>
      <c r="I8" s="57"/>
      <c r="J8" s="43"/>
      <c r="K8" s="46"/>
    </row>
    <row r="9" spans="2:11" x14ac:dyDescent="0.25">
      <c r="B9" s="58" t="s">
        <v>3</v>
      </c>
      <c r="C9" s="58"/>
      <c r="D9" s="42"/>
      <c r="E9" s="43"/>
      <c r="F9" s="55"/>
      <c r="G9" s="43"/>
      <c r="H9" s="44"/>
      <c r="I9" s="45"/>
      <c r="J9" s="43"/>
      <c r="K9" s="46"/>
    </row>
    <row r="10" spans="2:11" x14ac:dyDescent="0.25">
      <c r="B10" s="60"/>
      <c r="C10" s="60"/>
      <c r="D10" s="42"/>
      <c r="E10" s="43"/>
      <c r="F10" s="43"/>
      <c r="G10" s="43"/>
      <c r="H10" s="44"/>
      <c r="I10" s="45"/>
      <c r="J10" s="43"/>
      <c r="K10" s="46"/>
    </row>
    <row r="11" spans="2:11" x14ac:dyDescent="0.25">
      <c r="B11" s="60" t="s">
        <v>4</v>
      </c>
      <c r="C11" s="60"/>
      <c r="D11" s="6" t="s">
        <v>5</v>
      </c>
      <c r="E11" s="44"/>
      <c r="F11" s="61"/>
      <c r="G11" s="61"/>
      <c r="H11" s="61"/>
      <c r="I11" s="45"/>
      <c r="J11" s="43"/>
      <c r="K11" s="46"/>
    </row>
    <row r="12" spans="2:11" ht="15" customHeight="1" x14ac:dyDescent="0.25">
      <c r="B12" s="60" t="s">
        <v>6</v>
      </c>
      <c r="C12" s="60"/>
      <c r="D12" s="7" t="s">
        <v>7</v>
      </c>
      <c r="E12" s="44" t="s">
        <v>8</v>
      </c>
      <c r="F12" s="62"/>
      <c r="G12" s="62"/>
      <c r="H12" s="63"/>
      <c r="I12" s="57"/>
      <c r="J12" s="62"/>
      <c r="K12" s="46"/>
    </row>
    <row r="13" spans="2:11" ht="15" customHeight="1" x14ac:dyDescent="0.25">
      <c r="B13" s="64" t="str">
        <f>IF(D12&lt;&gt;'Verstopt invulblad'!C20,"Wat is op het moment van invullen de wisselkoers naar euro's?","")</f>
        <v/>
      </c>
      <c r="C13" s="64"/>
      <c r="D13" s="7"/>
      <c r="E13" s="62"/>
      <c r="F13" s="62"/>
      <c r="G13" s="62"/>
      <c r="H13" s="63"/>
      <c r="I13" s="57"/>
      <c r="J13" s="62"/>
      <c r="K13" s="46"/>
    </row>
    <row r="14" spans="2:11" x14ac:dyDescent="0.25">
      <c r="B14" s="43"/>
      <c r="C14" s="43"/>
      <c r="D14" s="8"/>
      <c r="E14" s="62"/>
      <c r="F14" s="62"/>
      <c r="G14" s="62"/>
      <c r="H14" s="63"/>
      <c r="I14" s="57"/>
      <c r="J14" s="62"/>
      <c r="K14" s="46"/>
    </row>
    <row r="15" spans="2:11" ht="32.25" customHeight="1" x14ac:dyDescent="0.35">
      <c r="B15" s="65" t="s">
        <v>9</v>
      </c>
      <c r="C15" s="66"/>
      <c r="D15" s="67"/>
      <c r="E15" s="68"/>
      <c r="F15" s="68"/>
      <c r="G15" s="68"/>
      <c r="H15" s="69"/>
      <c r="I15" s="67"/>
      <c r="J15" s="68"/>
      <c r="K15" s="70"/>
    </row>
    <row r="16" spans="2:11" ht="11.25" customHeight="1" x14ac:dyDescent="0.35">
      <c r="B16" s="71"/>
      <c r="C16" s="72"/>
      <c r="D16" s="73"/>
      <c r="E16" s="74"/>
      <c r="F16" s="74"/>
      <c r="G16" s="74"/>
      <c r="H16" s="75"/>
      <c r="I16" s="73"/>
      <c r="J16" s="74"/>
      <c r="K16" s="76"/>
    </row>
    <row r="17" spans="2:11" ht="17.25" x14ac:dyDescent="0.3">
      <c r="B17" s="77" t="s">
        <v>10</v>
      </c>
      <c r="C17" s="77"/>
      <c r="D17" s="78"/>
      <c r="E17" s="79"/>
      <c r="F17" s="79"/>
      <c r="G17" s="79"/>
      <c r="H17" s="80"/>
      <c r="I17" s="78" t="s">
        <v>11</v>
      </c>
      <c r="J17" s="77" t="s">
        <v>12</v>
      </c>
      <c r="K17" s="81"/>
    </row>
    <row r="18" spans="2:11" x14ac:dyDescent="0.25">
      <c r="B18" s="82" t="s">
        <v>13</v>
      </c>
      <c r="C18" s="82"/>
      <c r="D18" s="83" t="s">
        <v>14</v>
      </c>
      <c r="E18" s="82" t="s">
        <v>15</v>
      </c>
      <c r="F18" s="82"/>
      <c r="G18" s="82"/>
      <c r="H18" s="84"/>
      <c r="I18" s="83" t="s">
        <v>16</v>
      </c>
      <c r="J18" s="60"/>
      <c r="K18" s="76"/>
    </row>
    <row r="19" spans="2:11" x14ac:dyDescent="0.25">
      <c r="B19" s="11" t="s">
        <v>17</v>
      </c>
      <c r="C19" s="32" t="str">
        <f>$D$12</f>
        <v>€</v>
      </c>
      <c r="D19" s="33">
        <v>0</v>
      </c>
      <c r="E19" s="19">
        <v>0</v>
      </c>
      <c r="F19" s="19"/>
      <c r="G19" s="19"/>
      <c r="H19" s="87" t="str">
        <f>$D$12</f>
        <v>€</v>
      </c>
      <c r="I19" s="3">
        <f>D19*E19</f>
        <v>0</v>
      </c>
      <c r="J19" s="11" t="s">
        <v>18</v>
      </c>
      <c r="K19" s="88"/>
    </row>
    <row r="20" spans="2:11" x14ac:dyDescent="0.25">
      <c r="B20" s="82" t="s">
        <v>19</v>
      </c>
      <c r="C20" s="82"/>
      <c r="D20" s="45"/>
      <c r="E20" s="60"/>
      <c r="F20" s="60"/>
      <c r="G20" s="60"/>
      <c r="H20" s="85"/>
      <c r="I20" s="45"/>
      <c r="J20" s="85"/>
      <c r="K20" s="76"/>
    </row>
    <row r="21" spans="2:11" x14ac:dyDescent="0.25">
      <c r="B21" s="11" t="s">
        <v>17</v>
      </c>
      <c r="C21" s="32" t="str">
        <f>$D$12</f>
        <v>€</v>
      </c>
      <c r="D21" s="33">
        <v>0</v>
      </c>
      <c r="E21" s="19">
        <v>0</v>
      </c>
      <c r="F21" s="19"/>
      <c r="G21" s="19"/>
      <c r="H21" s="87" t="str">
        <f>$D$12</f>
        <v>€</v>
      </c>
      <c r="I21" s="3">
        <f>D21*E21</f>
        <v>0</v>
      </c>
      <c r="J21" s="11" t="s">
        <v>18</v>
      </c>
      <c r="K21" s="88"/>
    </row>
    <row r="22" spans="2:11" x14ac:dyDescent="0.25">
      <c r="B22" s="82" t="s">
        <v>20</v>
      </c>
      <c r="C22" s="82"/>
      <c r="D22" s="83"/>
      <c r="E22" s="82"/>
      <c r="F22" s="85"/>
      <c r="G22" s="85"/>
      <c r="H22" s="85"/>
      <c r="I22" s="83"/>
      <c r="J22" s="60"/>
      <c r="K22" s="89"/>
    </row>
    <row r="23" spans="2:11" x14ac:dyDescent="0.25">
      <c r="B23" s="11" t="s">
        <v>21</v>
      </c>
      <c r="C23" s="32" t="str">
        <f>$D$12</f>
        <v>€</v>
      </c>
      <c r="D23" s="33">
        <v>0</v>
      </c>
      <c r="E23" s="19">
        <v>0</v>
      </c>
      <c r="F23" s="19"/>
      <c r="G23" s="19"/>
      <c r="H23" s="87" t="str">
        <f>$D$12</f>
        <v>€</v>
      </c>
      <c r="I23" s="3">
        <f>D23*E23</f>
        <v>0</v>
      </c>
      <c r="J23" s="11" t="s">
        <v>18</v>
      </c>
      <c r="K23" s="88"/>
    </row>
    <row r="24" spans="2:11" s="93" customFormat="1" ht="19.5" customHeight="1" x14ac:dyDescent="0.3">
      <c r="B24" s="90" t="s">
        <v>22</v>
      </c>
      <c r="C24" s="90"/>
      <c r="D24" s="91"/>
      <c r="E24" s="90"/>
      <c r="F24" s="90"/>
      <c r="G24" s="90"/>
      <c r="H24" s="90" t="str">
        <f>$D$12</f>
        <v>€</v>
      </c>
      <c r="I24" s="34">
        <f>SUM(I18:I23)</f>
        <v>0</v>
      </c>
      <c r="J24" s="90"/>
      <c r="K24" s="92"/>
    </row>
    <row r="25" spans="2:11" ht="10.5" customHeight="1" x14ac:dyDescent="0.25">
      <c r="B25" s="82"/>
      <c r="C25" s="82"/>
      <c r="D25" s="45"/>
      <c r="E25" s="60"/>
      <c r="F25" s="60"/>
      <c r="G25" s="60"/>
      <c r="H25" s="85"/>
      <c r="I25" s="83"/>
      <c r="J25" s="60"/>
      <c r="K25" s="76"/>
    </row>
    <row r="26" spans="2:11" ht="17.25" x14ac:dyDescent="0.3">
      <c r="B26" s="77" t="s">
        <v>23</v>
      </c>
      <c r="C26" s="77"/>
      <c r="D26" s="94"/>
      <c r="E26" s="77"/>
      <c r="F26" s="77"/>
      <c r="G26" s="77"/>
      <c r="H26" s="95"/>
      <c r="I26" s="94" t="s">
        <v>11</v>
      </c>
      <c r="J26" s="77" t="s">
        <v>12</v>
      </c>
      <c r="K26" s="81"/>
    </row>
    <row r="27" spans="2:11" x14ac:dyDescent="0.25">
      <c r="B27" s="82" t="s">
        <v>24</v>
      </c>
      <c r="C27" s="82"/>
      <c r="D27" s="45"/>
      <c r="E27" s="60"/>
      <c r="F27" s="60"/>
      <c r="G27" s="60"/>
      <c r="H27" s="85"/>
      <c r="I27" s="45"/>
      <c r="J27" s="85"/>
      <c r="K27" s="76"/>
    </row>
    <row r="28" spans="2:11" x14ac:dyDescent="0.25">
      <c r="B28" s="11" t="s">
        <v>25</v>
      </c>
      <c r="C28" s="32"/>
      <c r="D28" s="3"/>
      <c r="E28" s="31"/>
      <c r="F28" s="31"/>
      <c r="G28" s="31"/>
      <c r="H28" s="85" t="str">
        <f>$D$12</f>
        <v>€</v>
      </c>
      <c r="I28" s="33">
        <v>0</v>
      </c>
      <c r="J28" s="11" t="s">
        <v>26</v>
      </c>
      <c r="K28" s="76"/>
    </row>
    <row r="29" spans="2:11" x14ac:dyDescent="0.25">
      <c r="B29" s="82" t="str">
        <f>"Materiële investeringen (maximaal "&amp;IF(D11="Europees Nederland",'Verstopt invulblad'!C5*100&amp;"%)",'Verstopt invulblad'!C6*100&amp;"%)")</f>
        <v>Materiële investeringen (maximaal 10%)</v>
      </c>
      <c r="C29" s="82"/>
      <c r="D29" s="45"/>
      <c r="E29" s="60"/>
      <c r="F29" s="82"/>
      <c r="G29" s="82"/>
      <c r="H29" s="84"/>
      <c r="I29" s="83"/>
      <c r="J29" s="82"/>
      <c r="K29" s="76"/>
    </row>
    <row r="30" spans="2:11" x14ac:dyDescent="0.25">
      <c r="B30" s="11" t="s">
        <v>27</v>
      </c>
      <c r="C30" s="32"/>
      <c r="D30" s="3"/>
      <c r="E30" s="31"/>
      <c r="F30" s="12" t="str">
        <f>IFERROR($I$30/$I$47,"")</f>
        <v/>
      </c>
      <c r="G30" s="9"/>
      <c r="H30" s="85" t="str">
        <f>$D$12</f>
        <v>€</v>
      </c>
      <c r="I30" s="33">
        <v>0</v>
      </c>
      <c r="J30" s="11" t="s">
        <v>28</v>
      </c>
      <c r="K30" s="76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x14ac:dyDescent="0.25">
      <c r="B31" s="82" t="s">
        <v>29</v>
      </c>
      <c r="C31" s="82"/>
      <c r="D31" s="45"/>
      <c r="E31" s="60"/>
      <c r="F31" s="60"/>
      <c r="G31" s="60"/>
      <c r="H31" s="85" t="str">
        <f>$D$12</f>
        <v>€</v>
      </c>
      <c r="I31" s="33">
        <v>0</v>
      </c>
      <c r="J31" s="11" t="s">
        <v>30</v>
      </c>
      <c r="K31" s="76"/>
    </row>
    <row r="32" spans="2:11" ht="18" customHeight="1" x14ac:dyDescent="0.3">
      <c r="B32" s="90" t="s">
        <v>31</v>
      </c>
      <c r="C32" s="90"/>
      <c r="D32" s="96"/>
      <c r="E32" s="97"/>
      <c r="F32" s="97"/>
      <c r="G32" s="97"/>
      <c r="H32" s="90" t="str">
        <f>$D$12</f>
        <v>€</v>
      </c>
      <c r="I32" s="34">
        <f>SUM(I27:I31)</f>
        <v>0</v>
      </c>
      <c r="J32" s="97"/>
      <c r="K32" s="98"/>
    </row>
    <row r="33" spans="2:11" ht="10.5" customHeight="1" x14ac:dyDescent="0.3">
      <c r="B33" s="99"/>
      <c r="C33" s="99"/>
      <c r="D33" s="100"/>
      <c r="E33" s="101"/>
      <c r="F33" s="101"/>
      <c r="G33" s="101"/>
      <c r="H33" s="102"/>
      <c r="I33" s="103"/>
      <c r="J33" s="101"/>
      <c r="K33" s="76"/>
    </row>
    <row r="34" spans="2:11" ht="17.25" x14ac:dyDescent="0.3">
      <c r="B34" s="77" t="s">
        <v>32</v>
      </c>
      <c r="C34" s="77"/>
      <c r="D34" s="94"/>
      <c r="E34" s="77"/>
      <c r="F34" s="104"/>
      <c r="G34" s="104"/>
      <c r="H34" s="105"/>
      <c r="I34" s="94" t="s">
        <v>11</v>
      </c>
      <c r="J34" s="77" t="s">
        <v>12</v>
      </c>
      <c r="K34" s="81"/>
    </row>
    <row r="35" spans="2:11" x14ac:dyDescent="0.25">
      <c r="B35" s="9" t="s">
        <v>33</v>
      </c>
      <c r="C35" s="9"/>
      <c r="D35" s="33"/>
      <c r="E35" s="32"/>
      <c r="F35" s="31"/>
      <c r="G35" s="31"/>
      <c r="H35" s="85" t="str">
        <f>$D$12</f>
        <v>€</v>
      </c>
      <c r="I35" s="33">
        <v>0</v>
      </c>
      <c r="J35" s="11" t="s">
        <v>34</v>
      </c>
      <c r="K35" s="76"/>
    </row>
    <row r="36" spans="2:11" x14ac:dyDescent="0.25">
      <c r="B36" s="9" t="s">
        <v>35</v>
      </c>
      <c r="C36" s="9"/>
      <c r="D36" s="33"/>
      <c r="E36" s="32"/>
      <c r="F36" s="31"/>
      <c r="G36" s="31"/>
      <c r="H36" s="85" t="str">
        <f>$D$12</f>
        <v>€</v>
      </c>
      <c r="I36" s="33">
        <v>0</v>
      </c>
      <c r="J36" s="11" t="s">
        <v>34</v>
      </c>
      <c r="K36" s="76"/>
    </row>
    <row r="37" spans="2:11" x14ac:dyDescent="0.25">
      <c r="B37" s="82" t="s">
        <v>36</v>
      </c>
      <c r="C37" s="82"/>
      <c r="D37" s="83"/>
      <c r="E37" s="82"/>
      <c r="F37" s="82"/>
      <c r="G37" s="82"/>
      <c r="H37" s="84"/>
      <c r="I37" s="83"/>
      <c r="J37" s="85"/>
      <c r="K37" s="76"/>
    </row>
    <row r="38" spans="2:11" x14ac:dyDescent="0.25">
      <c r="B38" s="11" t="s">
        <v>37</v>
      </c>
      <c r="C38" s="32"/>
      <c r="D38" s="33"/>
      <c r="E38" s="19"/>
      <c r="F38" s="19"/>
      <c r="G38" s="19"/>
      <c r="H38" s="87" t="str">
        <f>$D$12</f>
        <v>€</v>
      </c>
      <c r="I38" s="33">
        <f>D38*E38*F38</f>
        <v>0</v>
      </c>
      <c r="J38" s="11" t="s">
        <v>38</v>
      </c>
      <c r="K38" s="88"/>
    </row>
    <row r="39" spans="2:11" x14ac:dyDescent="0.25">
      <c r="B39" s="82" t="s">
        <v>39</v>
      </c>
      <c r="C39" s="82"/>
      <c r="D39" s="86"/>
      <c r="E39" s="85"/>
      <c r="F39" s="60"/>
      <c r="G39" s="60"/>
      <c r="H39" s="85"/>
      <c r="I39" s="86"/>
      <c r="J39" s="43"/>
      <c r="K39" s="76"/>
    </row>
    <row r="40" spans="2:11" x14ac:dyDescent="0.25">
      <c r="B40" s="11" t="s">
        <v>40</v>
      </c>
      <c r="C40" s="32"/>
      <c r="D40" s="33"/>
      <c r="E40" s="32"/>
      <c r="F40" s="31"/>
      <c r="G40" s="31"/>
      <c r="H40" s="85" t="str">
        <f>$D$12</f>
        <v>€</v>
      </c>
      <c r="I40" s="33">
        <v>0</v>
      </c>
      <c r="J40" s="11" t="s">
        <v>34</v>
      </c>
      <c r="K40" s="88"/>
    </row>
    <row r="41" spans="2:11" x14ac:dyDescent="0.25">
      <c r="B41" s="82" t="s">
        <v>29</v>
      </c>
      <c r="C41" s="82"/>
      <c r="D41" s="86"/>
      <c r="E41" s="85"/>
      <c r="F41" s="60"/>
      <c r="G41" s="60"/>
      <c r="H41" s="85"/>
      <c r="I41" s="86"/>
      <c r="J41" s="43"/>
      <c r="K41" s="76"/>
    </row>
    <row r="42" spans="2:11" x14ac:dyDescent="0.25">
      <c r="B42" s="11" t="s">
        <v>41</v>
      </c>
      <c r="C42" s="32"/>
      <c r="D42" s="33"/>
      <c r="E42" s="32"/>
      <c r="F42" s="31"/>
      <c r="G42" s="31"/>
      <c r="H42" s="85" t="str">
        <f>$D$12</f>
        <v>€</v>
      </c>
      <c r="I42" s="33">
        <v>0</v>
      </c>
      <c r="J42" s="11" t="s">
        <v>34</v>
      </c>
      <c r="K42" s="76"/>
    </row>
    <row r="43" spans="2:11" x14ac:dyDescent="0.25">
      <c r="B43" s="11" t="s">
        <v>42</v>
      </c>
      <c r="C43" s="32"/>
      <c r="D43" s="33"/>
      <c r="E43" s="32"/>
      <c r="F43" s="31"/>
      <c r="G43" s="31"/>
      <c r="H43" s="85" t="str">
        <f>$D$12</f>
        <v>€</v>
      </c>
      <c r="I43" s="33">
        <v>0</v>
      </c>
      <c r="J43" s="11" t="s">
        <v>34</v>
      </c>
      <c r="K43" s="76"/>
    </row>
    <row r="44" spans="2:11" x14ac:dyDescent="0.25">
      <c r="B44" s="11" t="s">
        <v>43</v>
      </c>
      <c r="C44" s="32"/>
      <c r="D44" s="33"/>
      <c r="E44" s="32"/>
      <c r="F44" s="31"/>
      <c r="G44" s="31"/>
      <c r="H44" s="85" t="str">
        <f>$D$12</f>
        <v>€</v>
      </c>
      <c r="I44" s="33">
        <v>0</v>
      </c>
      <c r="J44" s="11" t="s">
        <v>34</v>
      </c>
      <c r="K44" s="76"/>
    </row>
    <row r="45" spans="2:11" ht="17.25" x14ac:dyDescent="0.3">
      <c r="B45" s="90" t="s">
        <v>44</v>
      </c>
      <c r="C45" s="90"/>
      <c r="D45" s="91"/>
      <c r="E45" s="90"/>
      <c r="F45" s="97"/>
      <c r="G45" s="97"/>
      <c r="H45" s="90" t="str">
        <f>$D$12</f>
        <v>€</v>
      </c>
      <c r="I45" s="34">
        <f>SUM(I35:I44)</f>
        <v>0</v>
      </c>
      <c r="J45" s="106"/>
      <c r="K45" s="98"/>
    </row>
    <row r="46" spans="2:11" ht="15.75" x14ac:dyDescent="0.25">
      <c r="B46" s="60"/>
      <c r="C46" s="60"/>
      <c r="D46" s="107"/>
      <c r="E46" s="108"/>
      <c r="F46" s="60"/>
      <c r="G46" s="60"/>
      <c r="H46" s="85"/>
      <c r="I46" s="109"/>
      <c r="J46" s="60"/>
      <c r="K46" s="76"/>
    </row>
    <row r="47" spans="2:11" ht="26.25" customHeight="1" x14ac:dyDescent="0.35">
      <c r="B47" s="110" t="s">
        <v>45</v>
      </c>
      <c r="C47" s="110"/>
      <c r="D47" s="111"/>
      <c r="E47" s="110"/>
      <c r="F47" s="110"/>
      <c r="G47" s="110"/>
      <c r="H47" s="110" t="str">
        <f>$D$12</f>
        <v>€</v>
      </c>
      <c r="I47" s="13">
        <f>SUM(I24,I32,I45)</f>
        <v>0</v>
      </c>
      <c r="J47" s="110"/>
      <c r="K47" s="81" t="str">
        <f>IFERROR(IF(I47-I117&gt;0,"Let op; je ingevulde kosten zijn hoger dan je ingevulde baten. Je begroting is daarmee niet sluitend.",IF($I$117-$I$47&gt;0,"Let op; je ingevulde baten zijn hoger dan je ingevulde kosten. Je begroting is daarmee niet sluitend.","")),"")</f>
        <v/>
      </c>
    </row>
    <row r="48" spans="2:11" ht="16.5" customHeight="1" x14ac:dyDescent="0.35">
      <c r="B48" s="112"/>
      <c r="C48" s="113"/>
      <c r="D48" s="114"/>
      <c r="E48" s="112"/>
      <c r="F48" s="115"/>
      <c r="G48" s="115"/>
      <c r="H48" s="116"/>
      <c r="I48" s="117"/>
      <c r="J48" s="115"/>
      <c r="K48" s="118"/>
    </row>
    <row r="49" spans="2:11" ht="16.5" customHeight="1" x14ac:dyDescent="0.35">
      <c r="B49" s="112"/>
      <c r="C49" s="113"/>
      <c r="D49" s="114"/>
      <c r="E49" s="112"/>
      <c r="F49" s="115"/>
      <c r="G49" s="115"/>
      <c r="H49" s="116"/>
      <c r="I49" s="117"/>
      <c r="J49" s="115"/>
      <c r="K49" s="118"/>
    </row>
    <row r="50" spans="2:11" ht="16.5" customHeight="1" x14ac:dyDescent="0.35">
      <c r="B50" s="112"/>
      <c r="C50" s="113"/>
      <c r="D50" s="114"/>
      <c r="E50" s="112"/>
      <c r="F50" s="115"/>
      <c r="G50" s="115"/>
      <c r="H50" s="116"/>
      <c r="I50" s="117"/>
      <c r="J50" s="115"/>
      <c r="K50" s="118"/>
    </row>
    <row r="51" spans="2:11" x14ac:dyDescent="0.25">
      <c r="B51" s="115"/>
      <c r="C51" s="47"/>
      <c r="D51" s="119"/>
      <c r="E51" s="115"/>
      <c r="F51" s="115"/>
      <c r="G51" s="115"/>
      <c r="H51" s="116"/>
      <c r="I51" s="117"/>
      <c r="J51" s="115"/>
      <c r="K51" s="118"/>
    </row>
    <row r="52" spans="2:11" ht="31.5" customHeight="1" x14ac:dyDescent="0.35">
      <c r="B52" s="120" t="s">
        <v>46</v>
      </c>
      <c r="C52" s="121"/>
      <c r="D52" s="122"/>
      <c r="E52" s="120"/>
      <c r="F52" s="120"/>
      <c r="G52" s="120"/>
      <c r="H52" s="123"/>
      <c r="I52" s="124"/>
      <c r="J52" s="120"/>
      <c r="K52" s="125"/>
    </row>
    <row r="53" spans="2:11" ht="16.5" customHeight="1" x14ac:dyDescent="0.35">
      <c r="B53" s="126"/>
      <c r="C53" s="49"/>
      <c r="D53" s="127"/>
      <c r="E53" s="126"/>
      <c r="F53" s="126"/>
      <c r="G53" s="126"/>
      <c r="H53" s="128"/>
      <c r="I53" s="129"/>
      <c r="J53" s="126"/>
      <c r="K53" s="46"/>
    </row>
    <row r="54" spans="2:11" ht="17.25" x14ac:dyDescent="0.3">
      <c r="B54" s="130"/>
      <c r="C54" s="130"/>
      <c r="D54" s="131"/>
      <c r="E54" s="130"/>
      <c r="F54" s="130"/>
      <c r="G54" s="130"/>
      <c r="H54" s="132"/>
      <c r="I54" s="94" t="s">
        <v>11</v>
      </c>
      <c r="J54" s="133"/>
      <c r="K54" s="134"/>
    </row>
    <row r="55" spans="2:11" ht="12.75" customHeight="1" x14ac:dyDescent="0.25">
      <c r="B55" s="135"/>
      <c r="C55" s="135"/>
      <c r="D55" s="136"/>
      <c r="E55" s="135"/>
      <c r="F55" s="135"/>
      <c r="G55" s="135"/>
      <c r="H55" s="137"/>
      <c r="I55" s="138"/>
      <c r="J55" s="43"/>
      <c r="K55" s="139"/>
    </row>
    <row r="56" spans="2:11" ht="13.5" customHeight="1" x14ac:dyDescent="0.3">
      <c r="B56" s="90" t="s">
        <v>47</v>
      </c>
      <c r="C56" s="90"/>
      <c r="D56" s="140"/>
      <c r="E56" s="141"/>
      <c r="F56" s="141"/>
      <c r="G56" s="141"/>
      <c r="H56" s="142" t="str">
        <f>$D$12</f>
        <v>€</v>
      </c>
      <c r="I56" s="36">
        <v>0</v>
      </c>
      <c r="J56" s="141"/>
      <c r="K56" s="143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50000 en 125000 aan te vragen.</v>
      </c>
    </row>
    <row r="57" spans="2:11" ht="13.5" customHeight="1" x14ac:dyDescent="0.25">
      <c r="B57" s="135"/>
      <c r="C57" s="135"/>
      <c r="D57" s="42"/>
      <c r="E57" s="43"/>
      <c r="F57" s="43"/>
      <c r="G57" s="43"/>
      <c r="H57" s="44"/>
      <c r="I57" s="45"/>
      <c r="J57" s="43"/>
      <c r="K57" s="46"/>
    </row>
    <row r="58" spans="2:11" ht="13.5" customHeight="1" x14ac:dyDescent="0.3">
      <c r="B58" s="144" t="s">
        <v>48</v>
      </c>
      <c r="C58" s="144"/>
      <c r="D58" s="145"/>
      <c r="E58" s="133"/>
      <c r="F58" s="133"/>
      <c r="G58" s="133"/>
      <c r="H58" s="146"/>
      <c r="I58" s="94" t="s">
        <v>11</v>
      </c>
      <c r="J58" s="77" t="s">
        <v>12</v>
      </c>
      <c r="K58" s="147"/>
    </row>
    <row r="59" spans="2:11" ht="13.5" customHeight="1" x14ac:dyDescent="0.25">
      <c r="B59" s="148" t="s">
        <v>49</v>
      </c>
      <c r="C59" s="148"/>
      <c r="D59" s="149"/>
      <c r="E59" s="150"/>
      <c r="F59" s="150"/>
      <c r="G59" s="150"/>
      <c r="H59" s="151"/>
      <c r="I59" s="83"/>
      <c r="J59" s="43"/>
      <c r="K59" s="46"/>
    </row>
    <row r="60" spans="2:11" ht="13.5" customHeight="1" x14ac:dyDescent="0.25">
      <c r="B60" s="17" t="s">
        <v>50</v>
      </c>
      <c r="C60" s="37"/>
      <c r="D60" s="1"/>
      <c r="E60" s="2"/>
      <c r="F60" s="2"/>
      <c r="G60" s="2"/>
      <c r="H60" s="44" t="str">
        <f>$D$12</f>
        <v>€</v>
      </c>
      <c r="I60" s="33">
        <v>0</v>
      </c>
      <c r="J60" s="18" t="s">
        <v>51</v>
      </c>
      <c r="K60" s="46"/>
    </row>
    <row r="61" spans="2:11" ht="13.5" customHeight="1" x14ac:dyDescent="0.25">
      <c r="B61" s="17" t="s">
        <v>50</v>
      </c>
      <c r="C61" s="37"/>
      <c r="D61" s="1"/>
      <c r="E61" s="2"/>
      <c r="F61" s="2"/>
      <c r="G61" s="2"/>
      <c r="H61" s="44" t="str">
        <f>$D$12</f>
        <v>€</v>
      </c>
      <c r="I61" s="33">
        <v>0</v>
      </c>
      <c r="J61" s="18" t="s">
        <v>51</v>
      </c>
      <c r="K61" s="46"/>
    </row>
    <row r="62" spans="2:11" ht="13.5" customHeight="1" x14ac:dyDescent="0.25">
      <c r="B62" s="152"/>
      <c r="C62" s="152"/>
      <c r="D62" s="42"/>
      <c r="E62" s="43"/>
      <c r="F62" s="43"/>
      <c r="G62" s="43"/>
      <c r="H62" s="44"/>
      <c r="I62" s="45"/>
      <c r="J62" s="43"/>
      <c r="K62" s="46"/>
    </row>
    <row r="63" spans="2:11" ht="13.5" customHeight="1" x14ac:dyDescent="0.25">
      <c r="B63" s="148" t="s">
        <v>52</v>
      </c>
      <c r="C63" s="148"/>
      <c r="D63" s="149"/>
      <c r="E63" s="150"/>
      <c r="F63" s="150"/>
      <c r="G63" s="150"/>
      <c r="H63" s="151"/>
      <c r="I63" s="83"/>
      <c r="J63" s="43"/>
      <c r="K63" s="46"/>
    </row>
    <row r="64" spans="2:11" ht="13.5" customHeight="1" x14ac:dyDescent="0.25">
      <c r="B64" s="17" t="s">
        <v>53</v>
      </c>
      <c r="C64" s="37"/>
      <c r="D64" s="1"/>
      <c r="E64" s="2"/>
      <c r="F64" s="2"/>
      <c r="G64" s="2"/>
      <c r="H64" s="44" t="str">
        <f>$D$12</f>
        <v>€</v>
      </c>
      <c r="I64" s="33">
        <v>0</v>
      </c>
      <c r="J64" s="18" t="s">
        <v>51</v>
      </c>
      <c r="K64" s="46"/>
    </row>
    <row r="65" spans="2:11" ht="13.5" customHeight="1" x14ac:dyDescent="0.25">
      <c r="B65" s="17" t="s">
        <v>53</v>
      </c>
      <c r="C65" s="37"/>
      <c r="D65" s="1"/>
      <c r="E65" s="2"/>
      <c r="F65" s="2"/>
      <c r="G65" s="2"/>
      <c r="H65" s="44" t="str">
        <f>$D$12</f>
        <v>€</v>
      </c>
      <c r="I65" s="33">
        <v>0</v>
      </c>
      <c r="J65" s="18" t="s">
        <v>51</v>
      </c>
      <c r="K65" s="46"/>
    </row>
    <row r="66" spans="2:11" ht="13.5" customHeight="1" x14ac:dyDescent="0.25">
      <c r="B66" s="152"/>
      <c r="C66" s="152"/>
      <c r="D66" s="42"/>
      <c r="E66" s="43"/>
      <c r="F66" s="43"/>
      <c r="G66" s="43"/>
      <c r="H66" s="44"/>
      <c r="I66" s="45"/>
      <c r="J66" s="43"/>
      <c r="K66" s="46"/>
    </row>
    <row r="67" spans="2:11" ht="13.5" customHeight="1" x14ac:dyDescent="0.25">
      <c r="B67" s="148" t="s">
        <v>54</v>
      </c>
      <c r="C67" s="148"/>
      <c r="D67" s="149"/>
      <c r="E67" s="150"/>
      <c r="F67" s="150"/>
      <c r="G67" s="150"/>
      <c r="H67" s="151"/>
      <c r="I67" s="83"/>
      <c r="J67" s="43"/>
      <c r="K67" s="46"/>
    </row>
    <row r="68" spans="2:11" ht="13.5" customHeight="1" x14ac:dyDescent="0.25">
      <c r="B68" s="17" t="s">
        <v>55</v>
      </c>
      <c r="C68" s="37"/>
      <c r="D68" s="1"/>
      <c r="E68" s="2"/>
      <c r="F68" s="2"/>
      <c r="G68" s="2"/>
      <c r="H68" s="44" t="str">
        <f>$D$12</f>
        <v>€</v>
      </c>
      <c r="I68" s="33">
        <v>0</v>
      </c>
      <c r="J68" s="18" t="s">
        <v>51</v>
      </c>
      <c r="K68" s="46"/>
    </row>
    <row r="69" spans="2:11" ht="13.5" customHeight="1" x14ac:dyDescent="0.25">
      <c r="B69" s="17" t="s">
        <v>55</v>
      </c>
      <c r="C69" s="37"/>
      <c r="D69" s="1"/>
      <c r="E69" s="2"/>
      <c r="F69" s="2"/>
      <c r="G69" s="2"/>
      <c r="H69" s="44" t="str">
        <f>$D$12</f>
        <v>€</v>
      </c>
      <c r="I69" s="33">
        <v>0</v>
      </c>
      <c r="J69" s="18" t="s">
        <v>51</v>
      </c>
      <c r="K69" s="46"/>
    </row>
    <row r="70" spans="2:11" ht="13.5" customHeight="1" x14ac:dyDescent="0.25">
      <c r="B70" s="152"/>
      <c r="C70" s="152"/>
      <c r="D70" s="42"/>
      <c r="E70" s="43"/>
      <c r="F70" s="43"/>
      <c r="G70" s="43"/>
      <c r="H70" s="44"/>
      <c r="I70" s="86"/>
      <c r="J70" s="85"/>
      <c r="K70" s="46"/>
    </row>
    <row r="71" spans="2:11" ht="13.5" customHeight="1" x14ac:dyDescent="0.3">
      <c r="B71" s="153" t="s">
        <v>56</v>
      </c>
      <c r="C71" s="153"/>
      <c r="D71" s="140"/>
      <c r="E71" s="141"/>
      <c r="F71" s="141"/>
      <c r="G71" s="141"/>
      <c r="H71" s="154" t="str">
        <f>$D$12</f>
        <v>€</v>
      </c>
      <c r="I71" s="155">
        <f>SUM(I59:I70)</f>
        <v>0</v>
      </c>
      <c r="J71" s="141"/>
      <c r="K71" s="143"/>
    </row>
    <row r="72" spans="2:11" ht="13.5" customHeight="1" x14ac:dyDescent="0.3">
      <c r="B72" s="51"/>
      <c r="C72" s="51"/>
      <c r="D72" s="42"/>
      <c r="E72" s="43"/>
      <c r="F72" s="43"/>
      <c r="G72" s="43"/>
      <c r="H72" s="44"/>
      <c r="I72" s="45"/>
      <c r="J72" s="43"/>
      <c r="K72" s="46"/>
    </row>
    <row r="73" spans="2:11" ht="13.5" customHeight="1" x14ac:dyDescent="0.3">
      <c r="B73" s="144" t="s">
        <v>57</v>
      </c>
      <c r="C73" s="144"/>
      <c r="D73" s="145"/>
      <c r="E73" s="133"/>
      <c r="F73" s="133"/>
      <c r="G73" s="133"/>
      <c r="H73" s="146"/>
      <c r="I73" s="94" t="s">
        <v>11</v>
      </c>
      <c r="J73" s="77" t="s">
        <v>12</v>
      </c>
      <c r="K73" s="147"/>
    </row>
    <row r="74" spans="2:11" ht="13.5" customHeight="1" x14ac:dyDescent="0.25">
      <c r="B74" s="156"/>
      <c r="C74" s="156"/>
      <c r="D74" s="42"/>
      <c r="E74" s="43"/>
      <c r="F74" s="43"/>
      <c r="G74" s="43"/>
      <c r="H74" s="44"/>
      <c r="I74" s="45"/>
      <c r="J74" s="43"/>
      <c r="K74" s="46"/>
    </row>
    <row r="75" spans="2:11" ht="13.5" customHeight="1" x14ac:dyDescent="0.25">
      <c r="B75" s="148" t="s">
        <v>58</v>
      </c>
      <c r="C75" s="148"/>
      <c r="D75" s="149"/>
      <c r="E75" s="150"/>
      <c r="F75" s="150"/>
      <c r="G75" s="150"/>
      <c r="H75" s="151"/>
      <c r="I75" s="83"/>
      <c r="J75" s="157"/>
      <c r="K75" s="46"/>
    </row>
    <row r="76" spans="2:11" ht="13.5" customHeight="1" x14ac:dyDescent="0.25">
      <c r="B76" s="17" t="s">
        <v>59</v>
      </c>
      <c r="C76" s="37"/>
      <c r="D76" s="40"/>
      <c r="E76" s="30"/>
      <c r="F76" s="30"/>
      <c r="G76" s="30"/>
      <c r="H76" s="44" t="str">
        <f>$D$12</f>
        <v>€</v>
      </c>
      <c r="I76" s="33">
        <v>0</v>
      </c>
      <c r="J76" s="18" t="s">
        <v>60</v>
      </c>
      <c r="K76" s="159"/>
    </row>
    <row r="77" spans="2:11" ht="13.5" customHeight="1" x14ac:dyDescent="0.25">
      <c r="B77" s="17" t="s">
        <v>59</v>
      </c>
      <c r="C77" s="37"/>
      <c r="D77" s="40"/>
      <c r="E77" s="30"/>
      <c r="F77" s="30"/>
      <c r="G77" s="30"/>
      <c r="H77" s="44" t="str">
        <f>$D$12</f>
        <v>€</v>
      </c>
      <c r="I77" s="33">
        <v>0</v>
      </c>
      <c r="J77" s="18" t="s">
        <v>60</v>
      </c>
      <c r="K77" s="159"/>
    </row>
    <row r="78" spans="2:11" ht="13.5" customHeight="1" x14ac:dyDescent="0.25">
      <c r="B78" s="152"/>
      <c r="C78" s="152"/>
      <c r="D78" s="158"/>
      <c r="E78" s="44"/>
      <c r="F78" s="44"/>
      <c r="G78" s="44"/>
      <c r="H78" s="44"/>
      <c r="I78" s="86"/>
      <c r="J78" s="43"/>
      <c r="K78" s="159"/>
    </row>
    <row r="79" spans="2:11" ht="13.5" customHeight="1" x14ac:dyDescent="0.25">
      <c r="B79" s="148" t="s">
        <v>61</v>
      </c>
      <c r="C79" s="148"/>
      <c r="D79" s="149"/>
      <c r="E79" s="150"/>
      <c r="F79" s="150"/>
      <c r="G79" s="150"/>
      <c r="H79" s="151"/>
      <c r="I79" s="83"/>
      <c r="J79" s="150"/>
      <c r="K79" s="46"/>
    </row>
    <row r="80" spans="2:11" ht="13.5" customHeight="1" x14ac:dyDescent="0.25">
      <c r="B80" s="37" t="s">
        <v>62</v>
      </c>
      <c r="C80" s="37"/>
      <c r="D80" s="40"/>
      <c r="E80" s="30"/>
      <c r="F80" s="30"/>
      <c r="G80" s="30"/>
      <c r="H80" s="44" t="str">
        <f>$D$12</f>
        <v>€</v>
      </c>
      <c r="I80" s="33">
        <v>0</v>
      </c>
      <c r="J80" s="18" t="s">
        <v>63</v>
      </c>
      <c r="K80" s="159"/>
    </row>
    <row r="81" spans="1:11" ht="13.5" customHeight="1" x14ac:dyDescent="0.25">
      <c r="B81" s="17" t="s">
        <v>64</v>
      </c>
      <c r="C81" s="37"/>
      <c r="D81" s="40"/>
      <c r="E81" s="30"/>
      <c r="F81" s="30"/>
      <c r="G81" s="30"/>
      <c r="H81" s="44" t="str">
        <f>$D$12</f>
        <v>€</v>
      </c>
      <c r="I81" s="33">
        <v>0</v>
      </c>
      <c r="J81" s="18" t="s">
        <v>63</v>
      </c>
      <c r="K81" s="159"/>
    </row>
    <row r="82" spans="1:11" ht="13.5" customHeight="1" x14ac:dyDescent="0.25">
      <c r="B82" s="152" t="s">
        <v>65</v>
      </c>
      <c r="C82" s="148"/>
      <c r="D82" s="149" t="s">
        <v>14</v>
      </c>
      <c r="E82" s="150" t="s">
        <v>15</v>
      </c>
      <c r="F82" s="44"/>
      <c r="G82" s="44"/>
      <c r="H82" s="44"/>
      <c r="I82" s="86"/>
      <c r="J82" s="157"/>
      <c r="K82" s="159"/>
    </row>
    <row r="83" spans="1:11" ht="13.5" customHeight="1" x14ac:dyDescent="0.25">
      <c r="B83" s="17" t="s">
        <v>66</v>
      </c>
      <c r="C83" s="32" t="str">
        <f>$D$12</f>
        <v>€</v>
      </c>
      <c r="D83" s="33">
        <v>0</v>
      </c>
      <c r="E83" s="19">
        <v>0</v>
      </c>
      <c r="F83" s="30"/>
      <c r="G83" s="30"/>
      <c r="H83" s="44" t="str">
        <f>$D$12</f>
        <v>€</v>
      </c>
      <c r="I83" s="33">
        <f>D83*E83</f>
        <v>0</v>
      </c>
      <c r="J83" s="18" t="s">
        <v>18</v>
      </c>
      <c r="K83" s="159"/>
    </row>
    <row r="84" spans="1:11" ht="13.5" customHeight="1" x14ac:dyDescent="0.25">
      <c r="B84" s="17" t="s">
        <v>66</v>
      </c>
      <c r="C84" s="32" t="str">
        <f>$D$12</f>
        <v>€</v>
      </c>
      <c r="D84" s="33">
        <v>0</v>
      </c>
      <c r="E84" s="19">
        <v>0</v>
      </c>
      <c r="F84" s="30"/>
      <c r="G84" s="30"/>
      <c r="H84" s="44" t="str">
        <f>$D$12</f>
        <v>€</v>
      </c>
      <c r="I84" s="33">
        <f>D84*E84</f>
        <v>0</v>
      </c>
      <c r="J84" s="18" t="s">
        <v>18</v>
      </c>
      <c r="K84" s="159"/>
    </row>
    <row r="85" spans="1:11" ht="13.5" customHeight="1" x14ac:dyDescent="0.25">
      <c r="B85" s="152"/>
      <c r="C85" s="152"/>
      <c r="D85" s="158"/>
      <c r="E85" s="44"/>
      <c r="F85" s="44"/>
      <c r="G85" s="44"/>
      <c r="H85" s="44"/>
      <c r="I85" s="86"/>
      <c r="J85" s="43"/>
      <c r="K85" s="159"/>
    </row>
    <row r="86" spans="1:11" ht="13.5" customHeight="1" x14ac:dyDescent="0.25">
      <c r="B86" s="14" t="s">
        <v>67</v>
      </c>
      <c r="C86" s="14"/>
      <c r="D86" s="15"/>
      <c r="E86" s="16"/>
      <c r="F86" s="16"/>
      <c r="G86" s="16"/>
      <c r="H86" s="151"/>
      <c r="I86" s="10"/>
      <c r="J86" s="16"/>
      <c r="K86" s="46"/>
    </row>
    <row r="87" spans="1:11" ht="13.5" customHeight="1" x14ac:dyDescent="0.25">
      <c r="B87" s="14" t="s">
        <v>68</v>
      </c>
      <c r="C87" s="14"/>
      <c r="D87" s="1"/>
      <c r="E87" s="2"/>
      <c r="F87" s="2"/>
      <c r="G87" s="2"/>
      <c r="H87" s="44"/>
      <c r="I87" s="3"/>
      <c r="J87" s="2"/>
      <c r="K87" s="46"/>
    </row>
    <row r="88" spans="1:11" ht="13.5" customHeight="1" x14ac:dyDescent="0.25">
      <c r="B88" s="37" t="s">
        <v>62</v>
      </c>
      <c r="C88" s="37"/>
      <c r="D88" s="40"/>
      <c r="E88" s="30"/>
      <c r="F88" s="30"/>
      <c r="G88" s="30"/>
      <c r="H88" s="44" t="str">
        <f>$D$12</f>
        <v>€</v>
      </c>
      <c r="I88" s="33">
        <v>0</v>
      </c>
      <c r="J88" s="18" t="s">
        <v>63</v>
      </c>
      <c r="K88" s="159"/>
    </row>
    <row r="89" spans="1:11" ht="13.5" customHeight="1" x14ac:dyDescent="0.25">
      <c r="B89" s="17" t="s">
        <v>64</v>
      </c>
      <c r="C89" s="37"/>
      <c r="D89" s="40"/>
      <c r="E89" s="30"/>
      <c r="F89" s="30"/>
      <c r="G89" s="30"/>
      <c r="H89" s="44" t="str">
        <f>$D$12</f>
        <v>€</v>
      </c>
      <c r="I89" s="33">
        <v>0</v>
      </c>
      <c r="J89" s="18" t="s">
        <v>63</v>
      </c>
      <c r="K89" s="159"/>
    </row>
    <row r="90" spans="1:11" ht="13.5" customHeight="1" x14ac:dyDescent="0.25">
      <c r="A90" s="152"/>
      <c r="B90" s="37" t="s">
        <v>65</v>
      </c>
      <c r="C90" s="14"/>
      <c r="D90" s="15" t="s">
        <v>14</v>
      </c>
      <c r="E90" s="16" t="s">
        <v>15</v>
      </c>
      <c r="F90" s="30"/>
      <c r="G90" s="30"/>
      <c r="H90" s="44"/>
      <c r="I90" s="33"/>
      <c r="J90" s="39"/>
      <c r="K90" s="159"/>
    </row>
    <row r="91" spans="1:11" ht="13.5" customHeight="1" x14ac:dyDescent="0.25">
      <c r="B91" s="17" t="s">
        <v>66</v>
      </c>
      <c r="C91" s="32" t="str">
        <f>$D$12</f>
        <v>€</v>
      </c>
      <c r="D91" s="33">
        <v>0</v>
      </c>
      <c r="E91" s="19">
        <v>0</v>
      </c>
      <c r="F91" s="30"/>
      <c r="G91" s="30"/>
      <c r="H91" s="44" t="str">
        <f>$D$12</f>
        <v>€</v>
      </c>
      <c r="I91" s="33">
        <f>D91*E91</f>
        <v>0</v>
      </c>
      <c r="J91" s="18" t="s">
        <v>18</v>
      </c>
      <c r="K91" s="159"/>
    </row>
    <row r="92" spans="1:11" ht="13.5" customHeight="1" x14ac:dyDescent="0.25">
      <c r="B92" s="17" t="s">
        <v>66</v>
      </c>
      <c r="C92" s="32" t="str">
        <f>$D$12</f>
        <v>€</v>
      </c>
      <c r="D92" s="33">
        <v>0</v>
      </c>
      <c r="E92" s="19">
        <v>0</v>
      </c>
      <c r="F92" s="30"/>
      <c r="G92" s="30"/>
      <c r="H92" s="44" t="str">
        <f>$D$12</f>
        <v>€</v>
      </c>
      <c r="I92" s="33">
        <f>D92*E92</f>
        <v>0</v>
      </c>
      <c r="J92" s="18" t="s">
        <v>18</v>
      </c>
      <c r="K92" s="159"/>
    </row>
    <row r="93" spans="1:11" ht="13.5" customHeight="1" x14ac:dyDescent="0.25">
      <c r="B93" s="38"/>
      <c r="C93" s="38"/>
      <c r="D93" s="1"/>
      <c r="E93" s="2"/>
      <c r="F93" s="2"/>
      <c r="G93" s="2"/>
      <c r="H93" s="44"/>
      <c r="I93" s="3"/>
      <c r="J93" s="2"/>
      <c r="K93" s="46"/>
    </row>
    <row r="94" spans="1:11" ht="13.5" customHeight="1" x14ac:dyDescent="0.25">
      <c r="B94" s="14" t="s">
        <v>69</v>
      </c>
      <c r="C94" s="14"/>
      <c r="D94" s="1"/>
      <c r="E94" s="2"/>
      <c r="F94" s="2"/>
      <c r="G94" s="2"/>
      <c r="H94" s="44"/>
      <c r="I94" s="3"/>
      <c r="J94" s="2"/>
      <c r="K94" s="46"/>
    </row>
    <row r="95" spans="1:11" ht="13.5" customHeight="1" x14ac:dyDescent="0.25">
      <c r="B95" s="37" t="s">
        <v>62</v>
      </c>
      <c r="C95" s="37"/>
      <c r="D95" s="40"/>
      <c r="E95" s="30"/>
      <c r="F95" s="30"/>
      <c r="G95" s="30"/>
      <c r="H95" s="44" t="str">
        <f>$D$12</f>
        <v>€</v>
      </c>
      <c r="I95" s="33">
        <v>0</v>
      </c>
      <c r="J95" s="18" t="s">
        <v>63</v>
      </c>
      <c r="K95" s="159"/>
    </row>
    <row r="96" spans="1:11" ht="13.5" customHeight="1" x14ac:dyDescent="0.25">
      <c r="B96" s="17" t="s">
        <v>64</v>
      </c>
      <c r="C96" s="37"/>
      <c r="D96" s="40"/>
      <c r="E96" s="30"/>
      <c r="F96" s="30"/>
      <c r="G96" s="30"/>
      <c r="H96" s="44" t="str">
        <f>$D$12</f>
        <v>€</v>
      </c>
      <c r="I96" s="33">
        <v>0</v>
      </c>
      <c r="J96" s="18" t="s">
        <v>63</v>
      </c>
      <c r="K96" s="159"/>
    </row>
    <row r="97" spans="2:11" ht="13.5" customHeight="1" x14ac:dyDescent="0.25">
      <c r="B97" s="14" t="s">
        <v>66</v>
      </c>
      <c r="C97" s="14"/>
      <c r="D97" s="15" t="s">
        <v>14</v>
      </c>
      <c r="E97" s="16" t="s">
        <v>15</v>
      </c>
      <c r="F97" s="30"/>
      <c r="G97" s="30"/>
      <c r="H97" s="44"/>
      <c r="I97" s="33"/>
      <c r="J97" s="39"/>
      <c r="K97" s="159"/>
    </row>
    <row r="98" spans="2:11" ht="13.5" customHeight="1" x14ac:dyDescent="0.25">
      <c r="B98" s="17" t="s">
        <v>66</v>
      </c>
      <c r="C98" s="32" t="str">
        <f>$D$12</f>
        <v>€</v>
      </c>
      <c r="D98" s="33">
        <v>0</v>
      </c>
      <c r="E98" s="19">
        <v>0</v>
      </c>
      <c r="F98" s="30"/>
      <c r="G98" s="30"/>
      <c r="H98" s="44" t="str">
        <f>$D$12</f>
        <v>€</v>
      </c>
      <c r="I98" s="33">
        <f>D98*E98</f>
        <v>0</v>
      </c>
      <c r="J98" s="18" t="s">
        <v>18</v>
      </c>
      <c r="K98" s="159"/>
    </row>
    <row r="99" spans="2:11" x14ac:dyDescent="0.25">
      <c r="B99" s="17" t="s">
        <v>66</v>
      </c>
      <c r="C99" s="32" t="str">
        <f>$D$12</f>
        <v>€</v>
      </c>
      <c r="D99" s="33">
        <v>0</v>
      </c>
      <c r="E99" s="19">
        <v>0</v>
      </c>
      <c r="F99" s="30"/>
      <c r="G99" s="30"/>
      <c r="H99" s="44" t="str">
        <f>$D$12</f>
        <v>€</v>
      </c>
      <c r="I99" s="33">
        <f>D99*E99</f>
        <v>0</v>
      </c>
      <c r="J99" s="18" t="s">
        <v>18</v>
      </c>
      <c r="K99" s="159"/>
    </row>
    <row r="100" spans="2:11" ht="13.5" customHeight="1" x14ac:dyDescent="0.25">
      <c r="B100" s="38"/>
      <c r="C100" s="38"/>
      <c r="D100" s="1"/>
      <c r="E100" s="2"/>
      <c r="F100" s="2"/>
      <c r="G100" s="2"/>
      <c r="H100" s="44"/>
      <c r="I100" s="3"/>
      <c r="J100" s="2"/>
      <c r="K100" s="46"/>
    </row>
    <row r="101" spans="2:11" ht="13.5" customHeight="1" x14ac:dyDescent="0.25">
      <c r="B101" s="14" t="s">
        <v>95</v>
      </c>
      <c r="C101" s="14"/>
      <c r="D101" s="1"/>
      <c r="E101" s="2"/>
      <c r="F101" s="2"/>
      <c r="G101" s="2"/>
      <c r="H101" s="44"/>
      <c r="I101" s="3"/>
      <c r="J101" s="2"/>
      <c r="K101" s="46"/>
    </row>
    <row r="102" spans="2:11" ht="13.5" customHeight="1" x14ac:dyDescent="0.25">
      <c r="B102" s="37" t="s">
        <v>62</v>
      </c>
      <c r="C102" s="37"/>
      <c r="D102" s="40"/>
      <c r="E102" s="30"/>
      <c r="F102" s="30"/>
      <c r="G102" s="30"/>
      <c r="H102" s="44" t="str">
        <f>$D$12</f>
        <v>€</v>
      </c>
      <c r="I102" s="33">
        <v>0</v>
      </c>
      <c r="J102" s="18" t="s">
        <v>63</v>
      </c>
      <c r="K102" s="159"/>
    </row>
    <row r="103" spans="2:11" ht="13.5" customHeight="1" x14ac:dyDescent="0.25">
      <c r="B103" s="17" t="s">
        <v>64</v>
      </c>
      <c r="C103" s="37"/>
      <c r="D103" s="40"/>
      <c r="E103" s="30"/>
      <c r="F103" s="30"/>
      <c r="G103" s="30"/>
      <c r="H103" s="44" t="str">
        <f>$D$12</f>
        <v>€</v>
      </c>
      <c r="I103" s="33">
        <v>0</v>
      </c>
      <c r="J103" s="18" t="s">
        <v>63</v>
      </c>
      <c r="K103" s="159"/>
    </row>
    <row r="104" spans="2:11" ht="13.5" customHeight="1" x14ac:dyDescent="0.25">
      <c r="B104" s="14" t="s">
        <v>66</v>
      </c>
      <c r="C104" s="14"/>
      <c r="D104" s="15" t="s">
        <v>14</v>
      </c>
      <c r="E104" s="16" t="s">
        <v>15</v>
      </c>
      <c r="F104" s="30"/>
      <c r="G104" s="30"/>
      <c r="H104" s="44"/>
      <c r="I104" s="33"/>
      <c r="J104" s="39"/>
      <c r="K104" s="159"/>
    </row>
    <row r="105" spans="2:11" ht="13.5" customHeight="1" x14ac:dyDescent="0.25">
      <c r="B105" s="17" t="s">
        <v>66</v>
      </c>
      <c r="C105" s="32" t="str">
        <f>$D$12</f>
        <v>€</v>
      </c>
      <c r="D105" s="33">
        <v>0</v>
      </c>
      <c r="E105" s="19">
        <v>0</v>
      </c>
      <c r="F105" s="30"/>
      <c r="G105" s="30"/>
      <c r="H105" s="44" t="str">
        <f>$D$12</f>
        <v>€</v>
      </c>
      <c r="I105" s="33">
        <f>D105*E105</f>
        <v>0</v>
      </c>
      <c r="J105" s="18" t="s">
        <v>18</v>
      </c>
      <c r="K105" s="159"/>
    </row>
    <row r="106" spans="2:11" x14ac:dyDescent="0.25">
      <c r="B106" s="17" t="s">
        <v>66</v>
      </c>
      <c r="C106" s="32" t="str">
        <f>$D$12</f>
        <v>€</v>
      </c>
      <c r="D106" s="33">
        <v>0</v>
      </c>
      <c r="E106" s="19">
        <v>0</v>
      </c>
      <c r="F106" s="30"/>
      <c r="G106" s="30"/>
      <c r="H106" s="44" t="str">
        <f>$D$12</f>
        <v>€</v>
      </c>
      <c r="I106" s="33">
        <f>D106*E106</f>
        <v>0</v>
      </c>
      <c r="J106" s="18" t="s">
        <v>18</v>
      </c>
      <c r="K106" s="159"/>
    </row>
    <row r="107" spans="2:11" ht="13.5" customHeight="1" x14ac:dyDescent="0.25">
      <c r="B107" s="38"/>
      <c r="C107" s="38"/>
      <c r="D107" s="1"/>
      <c r="E107" s="2"/>
      <c r="F107" s="2"/>
      <c r="G107" s="2"/>
      <c r="H107" s="44"/>
      <c r="I107" s="3"/>
      <c r="J107" s="2"/>
      <c r="K107" s="46"/>
    </row>
    <row r="108" spans="2:11" ht="13.5" customHeight="1" x14ac:dyDescent="0.25">
      <c r="B108" s="14" t="s">
        <v>96</v>
      </c>
      <c r="C108" s="14"/>
      <c r="D108" s="1"/>
      <c r="E108" s="2"/>
      <c r="F108" s="2"/>
      <c r="G108" s="2"/>
      <c r="H108" s="44"/>
      <c r="I108" s="3"/>
      <c r="J108" s="2"/>
      <c r="K108" s="46"/>
    </row>
    <row r="109" spans="2:11" ht="13.5" customHeight="1" x14ac:dyDescent="0.25">
      <c r="B109" s="37" t="s">
        <v>62</v>
      </c>
      <c r="C109" s="37"/>
      <c r="D109" s="40"/>
      <c r="E109" s="30"/>
      <c r="F109" s="30"/>
      <c r="G109" s="30"/>
      <c r="H109" s="44" t="str">
        <f>$D$12</f>
        <v>€</v>
      </c>
      <c r="I109" s="33">
        <v>0</v>
      </c>
      <c r="J109" s="18" t="s">
        <v>63</v>
      </c>
      <c r="K109" s="159"/>
    </row>
    <row r="110" spans="2:11" ht="13.5" customHeight="1" x14ac:dyDescent="0.25">
      <c r="B110" s="17" t="s">
        <v>64</v>
      </c>
      <c r="C110" s="37"/>
      <c r="D110" s="40"/>
      <c r="E110" s="30"/>
      <c r="F110" s="30"/>
      <c r="G110" s="30"/>
      <c r="H110" s="44" t="str">
        <f>$D$12</f>
        <v>€</v>
      </c>
      <c r="I110" s="33">
        <v>0</v>
      </c>
      <c r="J110" s="18" t="s">
        <v>63</v>
      </c>
      <c r="K110" s="159"/>
    </row>
    <row r="111" spans="2:11" ht="13.5" customHeight="1" x14ac:dyDescent="0.25">
      <c r="B111" s="14" t="s">
        <v>66</v>
      </c>
      <c r="C111" s="14"/>
      <c r="D111" s="15" t="s">
        <v>14</v>
      </c>
      <c r="E111" s="16" t="s">
        <v>15</v>
      </c>
      <c r="F111" s="30"/>
      <c r="G111" s="30"/>
      <c r="H111" s="44"/>
      <c r="I111" s="33"/>
      <c r="J111" s="39"/>
      <c r="K111" s="159"/>
    </row>
    <row r="112" spans="2:11" ht="13.5" customHeight="1" x14ac:dyDescent="0.25">
      <c r="B112" s="17" t="s">
        <v>66</v>
      </c>
      <c r="C112" s="32" t="str">
        <f>$D$12</f>
        <v>€</v>
      </c>
      <c r="D112" s="33">
        <v>0</v>
      </c>
      <c r="E112" s="19">
        <v>0</v>
      </c>
      <c r="F112" s="30"/>
      <c r="G112" s="30"/>
      <c r="H112" s="44" t="str">
        <f>$D$12</f>
        <v>€</v>
      </c>
      <c r="I112" s="33">
        <f>D112*E112</f>
        <v>0</v>
      </c>
      <c r="J112" s="18" t="s">
        <v>18</v>
      </c>
      <c r="K112" s="159"/>
    </row>
    <row r="113" spans="1:11" x14ac:dyDescent="0.25">
      <c r="B113" s="17" t="s">
        <v>66</v>
      </c>
      <c r="C113" s="32" t="str">
        <f>$D$12</f>
        <v>€</v>
      </c>
      <c r="D113" s="33">
        <v>0</v>
      </c>
      <c r="E113" s="19">
        <v>0</v>
      </c>
      <c r="F113" s="30"/>
      <c r="G113" s="30"/>
      <c r="H113" s="44" t="str">
        <f>$D$12</f>
        <v>€</v>
      </c>
      <c r="I113" s="33">
        <f>D113*E113</f>
        <v>0</v>
      </c>
      <c r="J113" s="18" t="s">
        <v>18</v>
      </c>
      <c r="K113" s="159"/>
    </row>
    <row r="114" spans="1:11" x14ac:dyDescent="0.25">
      <c r="B114" s="174"/>
      <c r="C114" s="38"/>
      <c r="D114" s="1"/>
      <c r="E114" s="2"/>
      <c r="F114" s="2"/>
      <c r="G114" s="2"/>
      <c r="H114" s="44"/>
      <c r="I114" s="3"/>
      <c r="J114" s="2"/>
      <c r="K114" s="46"/>
    </row>
    <row r="115" spans="1:11" ht="13.5" customHeight="1" x14ac:dyDescent="0.3">
      <c r="B115" s="153" t="s">
        <v>70</v>
      </c>
      <c r="C115" s="153"/>
      <c r="D115" s="140"/>
      <c r="E115" s="141"/>
      <c r="F115" s="141"/>
      <c r="G115" s="141"/>
      <c r="H115" s="154" t="str">
        <f>$D$12</f>
        <v>€</v>
      </c>
      <c r="I115" s="20">
        <f>SUM(I74:I114)</f>
        <v>0</v>
      </c>
      <c r="J115" s="141"/>
      <c r="K115" s="143"/>
    </row>
    <row r="116" spans="1:11" x14ac:dyDescent="0.25">
      <c r="B116" s="156"/>
      <c r="C116" s="156"/>
      <c r="D116" s="42"/>
      <c r="E116" s="43"/>
      <c r="F116" s="43"/>
      <c r="G116" s="43"/>
      <c r="H116" s="44"/>
      <c r="I116" s="45"/>
      <c r="J116" s="43"/>
      <c r="K116" s="46"/>
    </row>
    <row r="117" spans="1:11" ht="17.25" x14ac:dyDescent="0.3">
      <c r="B117" s="160" t="s">
        <v>71</v>
      </c>
      <c r="C117" s="160"/>
      <c r="D117" s="161"/>
      <c r="E117" s="162"/>
      <c r="F117" s="162"/>
      <c r="G117" s="162"/>
      <c r="H117" s="144" t="str">
        <f>$D$12</f>
        <v>€</v>
      </c>
      <c r="I117" s="35">
        <f>SUM(I56,I71,I115)</f>
        <v>0</v>
      </c>
      <c r="J117" s="133"/>
      <c r="K117" s="147" t="str">
        <f>IFERROR(IF(I47-I117&gt;0,"Let op; je ingevulde kosten zijn hoger dan je ingevulde baten. Je begroting is daarmee niet sluitend.",IF($I$117-$I$47&gt;0,"Let op; je ingevulde baten zijn hoger dan je ingevulde kosten. Je begroting is daarmee niet sluitend.","")),"")</f>
        <v/>
      </c>
    </row>
    <row r="118" spans="1:11" x14ac:dyDescent="0.25">
      <c r="A118" s="43"/>
      <c r="B118" s="163" t="s">
        <v>72</v>
      </c>
      <c r="C118" s="148"/>
      <c r="D118" s="164">
        <f>IFERROR(ROUND(I56/I117,2),0)</f>
        <v>0</v>
      </c>
      <c r="E118" s="165"/>
      <c r="F118" s="165"/>
      <c r="G118" s="165"/>
      <c r="H118" s="166"/>
      <c r="I118" s="45"/>
      <c r="J118" s="43"/>
      <c r="K118" s="46" t="str">
        <f>IF(OR('Verstopt invulblad'!$E$7,'Verstopt invulblad'!$E$8),"Let op; De bijdrage van het Fonds voor Cultuurparticipatie mag maximaal "&amp;'Verstopt invulblad'!$C$7*100&amp;"% zijn.","")</f>
        <v/>
      </c>
    </row>
    <row r="119" spans="1:11" x14ac:dyDescent="0.25">
      <c r="C119" s="47"/>
      <c r="H119" s="168"/>
      <c r="K119" s="118"/>
    </row>
    <row r="120" spans="1:11" x14ac:dyDescent="0.25">
      <c r="B120" s="170"/>
      <c r="C120" s="170"/>
      <c r="H120" s="168"/>
      <c r="K120" s="118"/>
    </row>
  </sheetData>
  <sheetProtection algorithmName="SHA-512" hashValue="ZUHydP16fdjqsnnOvQW1tn8qTmugR9SSmfqdZpxlPilu7OWiCi2os96nAs39RS8NH6pZjKRcNzePMDmTybjHSA==" saltValue="FqSonjHoM92RiYaT7PJFvA==" spinCount="100000" sheet="1" objects="1" scenarios="1" insertRows="0" deleteRows="0"/>
  <conditionalFormatting sqref="I47 I117">
    <cfRule type="expression" dxfId="1" priority="1">
      <formula>$I$47-$I$117&lt;&gt;0</formula>
    </cfRule>
  </conditionalFormatting>
  <pageMargins left="0.7" right="0.7" top="0.75" bottom="0.75" header="0.3" footer="0.3"/>
  <pageSetup paperSize="8" scale="52" orientation="portrait" r:id="rId1"/>
  <ignoredErrors>
    <ignoredError sqref="H114:H1048576 C19:C99 I19:I21 F30 D118 I114:I118 I23:I99 H1:H99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D118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/>
  </sheetViews>
  <sheetFormatPr defaultColWidth="9.140625" defaultRowHeight="15" x14ac:dyDescent="0.25"/>
  <cols>
    <col min="1" max="1" width="45.140625" style="22" customWidth="1"/>
    <col min="2" max="2" width="19" style="22" customWidth="1"/>
    <col min="3" max="3" width="33.42578125" style="22" customWidth="1"/>
    <col min="4" max="4" width="19.42578125" style="22" bestFit="1" customWidth="1"/>
    <col min="5" max="5" width="30" style="22" customWidth="1"/>
    <col min="6" max="6" width="15.7109375" style="22" customWidth="1"/>
    <col min="7" max="16384" width="9.140625" style="22"/>
  </cols>
  <sheetData>
    <row r="1" spans="1:6" s="21" customFormat="1" x14ac:dyDescent="0.25">
      <c r="A1" s="21" t="s">
        <v>73</v>
      </c>
      <c r="B1" s="21" t="s">
        <v>74</v>
      </c>
      <c r="C1" s="21" t="s">
        <v>75</v>
      </c>
      <c r="E1" s="21" t="s">
        <v>76</v>
      </c>
      <c r="F1" s="21" t="s">
        <v>77</v>
      </c>
    </row>
    <row r="2" spans="1:6" x14ac:dyDescent="0.25">
      <c r="A2" s="22" t="s">
        <v>78</v>
      </c>
      <c r="C2" s="22" t="s">
        <v>98</v>
      </c>
    </row>
    <row r="3" spans="1:6" x14ac:dyDescent="0.25">
      <c r="A3" s="22" t="s">
        <v>79</v>
      </c>
      <c r="C3" s="23">
        <v>125000</v>
      </c>
      <c r="E3" s="22" t="b">
        <f>Blad1!$I$56&gt;$C$3</f>
        <v>0</v>
      </c>
      <c r="F3" s="22">
        <f>Blad1!I55</f>
        <v>0</v>
      </c>
    </row>
    <row r="4" spans="1:6" x14ac:dyDescent="0.25">
      <c r="A4" s="22" t="s">
        <v>80</v>
      </c>
      <c r="C4" s="23">
        <v>50000</v>
      </c>
      <c r="E4" s="22" t="b">
        <f>Blad1!$I$56&lt;$C$4</f>
        <v>1</v>
      </c>
      <c r="F4" s="22">
        <f>Blad1!I56</f>
        <v>0</v>
      </c>
    </row>
    <row r="5" spans="1:6" x14ac:dyDescent="0.25">
      <c r="A5" s="22" t="s">
        <v>81</v>
      </c>
      <c r="B5" s="24" t="s">
        <v>82</v>
      </c>
      <c r="C5" s="25">
        <v>0.1</v>
      </c>
      <c r="E5" s="22" t="b">
        <f>AND(Blad1!$D$11=$C$19,Blad1!$F$30&gt;$C$5,Blad1!$I$30&gt;0)</f>
        <v>0</v>
      </c>
      <c r="F5" s="22">
        <f>Blad1!$I$30</f>
        <v>0</v>
      </c>
    </row>
    <row r="6" spans="1:6" x14ac:dyDescent="0.25">
      <c r="A6" s="22" t="s">
        <v>83</v>
      </c>
      <c r="B6" s="26" t="s">
        <v>84</v>
      </c>
      <c r="C6" s="25">
        <v>0.1</v>
      </c>
      <c r="E6" s="22" t="b">
        <f>AND(Blad1!$D$11=$D$19,Blad1!$F$30&gt;$C$6,Blad1!$I$30&gt;0)</f>
        <v>0</v>
      </c>
      <c r="F6" s="22">
        <f>Blad1!$I$30</f>
        <v>0</v>
      </c>
    </row>
    <row r="7" spans="1:6" x14ac:dyDescent="0.25">
      <c r="A7" s="22" t="s">
        <v>85</v>
      </c>
      <c r="B7" s="24" t="s">
        <v>82</v>
      </c>
      <c r="C7" s="25">
        <v>1</v>
      </c>
      <c r="E7" s="22" t="b">
        <f>AND(Blad1!$D$11=$C$19,Blad1!$D$118&gt;'Verstopt invulblad'!$C$7)</f>
        <v>0</v>
      </c>
      <c r="F7" s="27">
        <f>Blad1!D118</f>
        <v>0</v>
      </c>
    </row>
    <row r="8" spans="1:6" x14ac:dyDescent="0.25">
      <c r="A8" s="22" t="s">
        <v>86</v>
      </c>
      <c r="B8" s="26" t="s">
        <v>84</v>
      </c>
      <c r="C8" s="25">
        <v>1</v>
      </c>
      <c r="E8" s="22" t="b">
        <f>AND(Blad1!$D$11=$D$19,Blad1!$D$118&gt;'Verstopt invulblad'!$C$8)</f>
        <v>0</v>
      </c>
      <c r="F8" s="27">
        <f>Blad1!D118</f>
        <v>0</v>
      </c>
    </row>
    <row r="17" spans="1:6" s="28" customFormat="1" ht="15.75" thickBot="1" x14ac:dyDescent="0.3"/>
    <row r="18" spans="1:6" x14ac:dyDescent="0.25">
      <c r="A18" s="21" t="s">
        <v>73</v>
      </c>
      <c r="B18" s="21"/>
      <c r="C18" s="21" t="s">
        <v>87</v>
      </c>
    </row>
    <row r="19" spans="1:6" x14ac:dyDescent="0.25">
      <c r="A19" s="22" t="s">
        <v>88</v>
      </c>
      <c r="C19" s="24" t="s">
        <v>5</v>
      </c>
      <c r="D19" s="26" t="s">
        <v>89</v>
      </c>
    </row>
    <row r="20" spans="1:6" x14ac:dyDescent="0.25">
      <c r="A20" s="22" t="s">
        <v>90</v>
      </c>
      <c r="C20" s="29" t="s">
        <v>7</v>
      </c>
      <c r="D20" s="22" t="s">
        <v>91</v>
      </c>
      <c r="E20" s="22" t="s">
        <v>92</v>
      </c>
      <c r="F20" s="22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7ee709bf6d3f8bb1ecacd7a3a45105c0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2425092bfab73a3581dd03ccfaebc3f1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documentManagement/types"/>
    <ds:schemaRef ds:uri="http://purl.org/dc/elements/1.1/"/>
    <ds:schemaRef ds:uri="650c6f63-b71a-4bae-bc7f-93373a06ceaa"/>
    <ds:schemaRef ds:uri="60100513-f0a2-46f7-89da-e984032e6c9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56C1D7-163D-4A55-A2A7-250E30BC3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0c6f63-b71a-4bae-bc7f-93373a06ceaa"/>
    <ds:schemaRef ds:uri="60100513-f0a2-46f7-89da-e984032e6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>Lars Botma</cp:lastModifiedBy>
  <cp:revision/>
  <dcterms:created xsi:type="dcterms:W3CDTF">2025-01-14T10:58:51Z</dcterms:created>
  <dcterms:modified xsi:type="dcterms:W3CDTF">2025-03-05T12:35:01Z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  <property fmtid="{D5CDD505-2E9C-101B-9397-08002B2CF9AE}" pid="3" name="Order">
    <vt:r8>5500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